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9990" windowHeight="4620" activeTab="0"/>
  </bookViews>
  <sheets>
    <sheet name="Приложение 2.1" sheetId="1" r:id="rId1"/>
  </sheets>
  <definedNames>
    <definedName name="_xlnm.Print_Area" localSheetId="0">'Приложение 2.1'!$A$1:$J$63</definedName>
  </definedNames>
  <calcPr fullCalcOnLoad="1"/>
</workbook>
</file>

<file path=xl/sharedStrings.xml><?xml version="1.0" encoding="utf-8"?>
<sst xmlns="http://schemas.openxmlformats.org/spreadsheetml/2006/main" count="171" uniqueCount="63">
  <si>
    <t>1</t>
  </si>
  <si>
    <t>Объем бюджетных ассигнований на реализацию муниципальной программы, тыс.рублей</t>
  </si>
  <si>
    <t>Всего</t>
  </si>
  <si>
    <t>в том числе</t>
  </si>
  <si>
    <t>УКС</t>
  </si>
  <si>
    <t>бюджет Белоярского района</t>
  </si>
  <si>
    <t>Всего:</t>
  </si>
  <si>
    <t>бюджет автономного округа</t>
  </si>
  <si>
    <t>Ремонт автомобильных дорог общего пользования местного значения</t>
  </si>
  <si>
    <t>УТиС</t>
  </si>
  <si>
    <t>Итого по подпрограмме 1</t>
  </si>
  <si>
    <t>Подпрограмма 2 «Организация транспортного обслуживания населения Белоярского района»</t>
  </si>
  <si>
    <t xml:space="preserve"> </t>
  </si>
  <si>
    <t>Итого по подпрограмме 2</t>
  </si>
  <si>
    <t>Итого по подпрограмме 3</t>
  </si>
  <si>
    <t>Подпрограмма 1 «Развитие, совершенствование сети автомобильных дорог в Белоярском районе»</t>
  </si>
  <si>
    <t>к муниципальной программе Белоярского района</t>
  </si>
  <si>
    <t>«Развитие транспортной системы на 2014 - 2020 годы»</t>
  </si>
  <si>
    <t>Источники финансирования</t>
  </si>
  <si>
    <t>Приложение 2.1</t>
  </si>
  <si>
    <t>Перечень основных мероприятий муниципальной программы, объемы и источники их финансирования</t>
  </si>
  <si>
    <t>Номер основного мероприятия</t>
  </si>
  <si>
    <t>Наименование основных мероприятий муниципальной программы (связь мероприятий с показателями муниципальной программы)</t>
  </si>
  <si>
    <t xml:space="preserve">Ответственный исполнитель, соисполнитель муниципальной программы </t>
  </si>
  <si>
    <t>2016  год</t>
  </si>
  <si>
    <t>2017  год</t>
  </si>
  <si>
    <t>2018  год</t>
  </si>
  <si>
    <t>2019  год</t>
  </si>
  <si>
    <t>2020  год</t>
  </si>
  <si>
    <t>бюджет Белоярского района, сформированный за счет средств ХМАО-Югры (далее - бюджет автономного округа)</t>
  </si>
  <si>
    <t>1.1</t>
  </si>
  <si>
    <t>Реконструкция автомобильных дорог г. Белоярский.  1 этап – участок перекресток ул. Молодости – ул. Центральная до перекрестка ул. Боковая – микрорайон Геологов</t>
  </si>
  <si>
    <t>1.2</t>
  </si>
  <si>
    <t>1.3</t>
  </si>
  <si>
    <t>1.4</t>
  </si>
  <si>
    <t>Содержание вертолетных площадок</t>
  </si>
  <si>
    <t>1.5</t>
  </si>
  <si>
    <t>Ремонт вертолетной пл.в д.Юильск</t>
  </si>
  <si>
    <t>Подпрограмма 3 «Повышение безопасности дорожного движения  в Белоярском районе»</t>
  </si>
  <si>
    <t>Создание условий для обеспечения безопасности дорожного движения
(3.1-3.5)</t>
  </si>
  <si>
    <t>Ремонт технических средств</t>
  </si>
  <si>
    <t>Содержание автомобильных дорог</t>
  </si>
  <si>
    <t>Итого по муниципальной программе</t>
  </si>
  <si>
    <t>______________</t>
  </si>
  <si>
    <t>-</t>
  </si>
  <si>
    <t>Создание условий для предоставления транспортных услуг, организации транспортного обслуживания населения Белоярского района, в том числе: (2.1-2.4)</t>
  </si>
  <si>
    <t>Воздушным транспортом</t>
  </si>
  <si>
    <t>Автомобильным транспортом</t>
  </si>
  <si>
    <t>Водным транспортом</t>
  </si>
  <si>
    <t>Устройство светофорного объекта на пересечении улицы Боковая и микрорайона Геологов</t>
  </si>
  <si>
    <t>к постановлению администрации  Белоярского района</t>
  </si>
  <si>
    <t>1.6</t>
  </si>
  <si>
    <t>Приобретение бланков свидетельства регулярных перевозок и карты маршрута регулярных перевозок со степенью защиты категории "В"</t>
  </si>
  <si>
    <t>Разработка комплексных схем организации дорожного движения в Белоярском районе</t>
  </si>
  <si>
    <t>от «___»___________2018 г. №____</t>
  </si>
  <si>
    <t>Объездная автомобильная дорога на участке в 6 микрорайоне г.Белоярский. 1 этап.</t>
  </si>
  <si>
    <t>Строительство (реконструкция), капитальный ремонт и ремонт автомобильных дорог общего пользования местного значения (1.1-1.8)</t>
  </si>
  <si>
    <t>Управление по транспорту и связи администрации Белоярского района (далее - УТиС), управление капитального строительства администрации Белоярского района (далее - УКС)</t>
  </si>
  <si>
    <t>Строительство автомобильного проезда в с.Казым</t>
  </si>
  <si>
    <t>4маршрута</t>
  </si>
  <si>
    <t>1 маршрут</t>
  </si>
  <si>
    <t>8 маршрутов</t>
  </si>
  <si>
    <t xml:space="preserve">Приложение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</si>
</sst>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0.00;[Red]0.00"/>
    <numFmt numFmtId="167" formatCode="0.0"/>
    <numFmt numFmtId="168" formatCode="#,##0.00;[Red]#,##0.00"/>
    <numFmt numFmtId="169" formatCode="#,##0.000"/>
    <numFmt numFmtId="170" formatCode="#,##0.0000"/>
    <numFmt numFmtId="171" formatCode="0.000;[Red]0.000"/>
    <numFmt numFmtId="172" formatCode="0.0000;[Red]0.0000"/>
    <numFmt numFmtId="173" formatCode="0.00000"/>
    <numFmt numFmtId="174" formatCode="0.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_р_._-;\-* #,##0.0_р_._-;_-* &quot;-&quot;?_р_._-;_-@_-"/>
    <numFmt numFmtId="181" formatCode="_-* #,##0.00_р_._-;\-* #,##0.00_р_._-;_-* &quot;-&quot;?_р_._-;_-@_-"/>
    <numFmt numFmtId="182" formatCode="_-* #,##0.000_р_._-;\-* #,##0.000_р_._-;_-* &quot;-&quot;?_р_._-;_-@_-"/>
    <numFmt numFmtId="183" formatCode="0000"/>
    <numFmt numFmtId="184" formatCode="\2"/>
    <numFmt numFmtId="185" formatCode="\&gt;\a\a\.\a\.\a\a\a\a"/>
    <numFmt numFmtId="186" formatCode="00\.00\.00"/>
    <numFmt numFmtId="187" formatCode="000"/>
    <numFmt numFmtId="188" formatCode="00"/>
    <numFmt numFmtId="189" formatCode="0\.0\.0"/>
    <numFmt numFmtId="190" formatCode="0.000000"/>
    <numFmt numFmtId="191" formatCode="0.0000000"/>
  </numFmts>
  <fonts count="4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56" applyFont="1" applyBorder="1" applyAlignment="1">
      <alignment vertical="center" wrapText="1"/>
      <protection/>
    </xf>
    <xf numFmtId="180" fontId="5" fillId="0" borderId="0" xfId="56" applyNumberFormat="1" applyFont="1" applyBorder="1" applyAlignment="1">
      <alignment horizontal="center" vertical="center" wrapText="1"/>
      <protection/>
    </xf>
    <xf numFmtId="180" fontId="5" fillId="33" borderId="0" xfId="56" applyNumberFormat="1" applyFont="1" applyFill="1" applyBorder="1" applyAlignment="1">
      <alignment horizontal="center" vertical="center" wrapText="1"/>
      <protection/>
    </xf>
    <xf numFmtId="0" fontId="6" fillId="0" borderId="0" xfId="56" applyFont="1" applyAlignment="1">
      <alignment vertical="center"/>
      <protection/>
    </xf>
    <xf numFmtId="0" fontId="6" fillId="0" borderId="0" xfId="56" applyFont="1" applyAlignment="1">
      <alignment horizontal="left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vertical="center" wrapText="1"/>
      <protection/>
    </xf>
    <xf numFmtId="180" fontId="6" fillId="0" borderId="10" xfId="56" applyNumberFormat="1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18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34" borderId="10" xfId="56" applyFont="1" applyFill="1" applyBorder="1" applyAlignment="1">
      <alignment vertical="center" wrapText="1"/>
      <protection/>
    </xf>
    <xf numFmtId="180" fontId="2" fillId="34" borderId="10" xfId="56" applyNumberFormat="1" applyFont="1" applyFill="1" applyBorder="1" applyAlignment="1">
      <alignment horizontal="center" vertical="center" wrapText="1"/>
      <protection/>
    </xf>
    <xf numFmtId="180" fontId="6" fillId="34" borderId="10" xfId="56" applyNumberFormat="1" applyFont="1" applyFill="1" applyBorder="1" applyAlignment="1">
      <alignment horizontal="center" vertical="center" wrapText="1"/>
      <protection/>
    </xf>
    <xf numFmtId="0" fontId="6" fillId="34" borderId="10" xfId="56" applyFont="1" applyFill="1" applyBorder="1" applyAlignment="1">
      <alignment vertical="center" wrapText="1"/>
      <protection/>
    </xf>
    <xf numFmtId="0" fontId="6" fillId="34" borderId="10" xfId="56" applyFont="1" applyFill="1" applyBorder="1" applyAlignment="1">
      <alignment horizontal="center" vertical="center" wrapText="1"/>
      <protection/>
    </xf>
    <xf numFmtId="49" fontId="6" fillId="34" borderId="10" xfId="56" applyNumberFormat="1" applyFont="1" applyFill="1" applyBorder="1" applyAlignment="1">
      <alignment horizontal="center" vertical="center" wrapText="1"/>
      <protection/>
    </xf>
    <xf numFmtId="0" fontId="6" fillId="34" borderId="10" xfId="56" applyFont="1" applyFill="1" applyBorder="1" applyAlignment="1">
      <alignment horizontal="left" vertical="center" wrapText="1"/>
      <protection/>
    </xf>
    <xf numFmtId="49" fontId="2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4" borderId="10" xfId="56" applyNumberFormat="1" applyFont="1" applyFill="1" applyBorder="1" applyAlignment="1">
      <alignment horizontal="center" vertical="center" wrapText="1"/>
      <protection/>
    </xf>
    <xf numFmtId="0" fontId="6" fillId="34" borderId="10" xfId="56" applyFont="1" applyFill="1" applyBorder="1" applyAlignment="1">
      <alignment horizontal="center" vertical="center" wrapText="1"/>
      <protection/>
    </xf>
    <xf numFmtId="0" fontId="6" fillId="34" borderId="10" xfId="56" applyFont="1" applyFill="1" applyBorder="1" applyAlignment="1">
      <alignment horizontal="left" vertical="center" wrapText="1"/>
      <protection/>
    </xf>
    <xf numFmtId="0" fontId="0" fillId="34" borderId="0" xfId="0" applyNumberFormat="1" applyFont="1" applyFill="1" applyBorder="1" applyAlignment="1" applyProtection="1">
      <alignment vertical="top"/>
      <protection/>
    </xf>
    <xf numFmtId="0" fontId="2" fillId="0" borderId="0" xfId="56" applyFont="1" applyAlignment="1">
      <alignment horizontal="right" vertical="center"/>
      <protection/>
    </xf>
    <xf numFmtId="0" fontId="2" fillId="0" borderId="0" xfId="56" applyFont="1" applyAlignment="1">
      <alignment vertical="center"/>
      <protection/>
    </xf>
    <xf numFmtId="0" fontId="2" fillId="0" borderId="10" xfId="56" applyFont="1" applyBorder="1" applyAlignment="1">
      <alignment horizontal="center" vertical="center" wrapText="1"/>
      <protection/>
    </xf>
    <xf numFmtId="180" fontId="2" fillId="0" borderId="10" xfId="56" applyNumberFormat="1" applyFont="1" applyBorder="1" applyAlignment="1">
      <alignment horizontal="center" vertical="center" wrapText="1"/>
      <protection/>
    </xf>
    <xf numFmtId="180" fontId="1" fillId="33" borderId="0" xfId="56" applyNumberFormat="1" applyFont="1" applyFill="1" applyBorder="1" applyAlignment="1">
      <alignment horizontal="center" vertical="center" wrapText="1"/>
      <protection/>
    </xf>
    <xf numFmtId="180" fontId="2" fillId="34" borderId="10" xfId="56" applyNumberFormat="1" applyFont="1" applyFill="1" applyBorder="1" applyAlignment="1">
      <alignment vertical="center" wrapText="1"/>
      <protection/>
    </xf>
    <xf numFmtId="49" fontId="2" fillId="34" borderId="11" xfId="56" applyNumberFormat="1" applyFont="1" applyFill="1" applyBorder="1" applyAlignment="1">
      <alignment horizontal="center" vertical="center" wrapText="1"/>
      <protection/>
    </xf>
    <xf numFmtId="16" fontId="2" fillId="34" borderId="10" xfId="56" applyNumberFormat="1" applyFont="1" applyFill="1" applyBorder="1" applyAlignment="1">
      <alignment horizontal="left" vertical="center" wrapText="1"/>
      <protection/>
    </xf>
    <xf numFmtId="0" fontId="2" fillId="34" borderId="10" xfId="56" applyFont="1" applyFill="1" applyBorder="1" applyAlignment="1">
      <alignment horizontal="center" vertical="center" wrapText="1"/>
      <protection/>
    </xf>
    <xf numFmtId="49" fontId="2" fillId="34" borderId="10" xfId="56" applyNumberFormat="1" applyFont="1" applyFill="1" applyBorder="1" applyAlignment="1">
      <alignment horizontal="center" vertical="center" wrapText="1"/>
      <protection/>
    </xf>
    <xf numFmtId="0" fontId="2" fillId="34" borderId="10" xfId="56" applyFont="1" applyFill="1" applyBorder="1" applyAlignment="1">
      <alignment horizontal="left" vertical="center" wrapText="1"/>
      <protection/>
    </xf>
    <xf numFmtId="0" fontId="2" fillId="34" borderId="12" xfId="56" applyFont="1" applyFill="1" applyBorder="1" applyAlignment="1">
      <alignment horizontal="center" vertical="center" wrapText="1"/>
      <protection/>
    </xf>
    <xf numFmtId="49" fontId="2" fillId="34" borderId="13" xfId="56" applyNumberFormat="1" applyFont="1" applyFill="1" applyBorder="1" applyAlignment="1">
      <alignment horizontal="center" vertical="center" wrapText="1"/>
      <protection/>
    </xf>
    <xf numFmtId="16" fontId="2" fillId="34" borderId="12" xfId="56" applyNumberFormat="1" applyFont="1" applyFill="1" applyBorder="1" applyAlignment="1">
      <alignment horizontal="center" vertical="center" wrapText="1"/>
      <protection/>
    </xf>
    <xf numFmtId="0" fontId="0" fillId="35" borderId="0" xfId="0" applyNumberFormat="1" applyFont="1" applyFill="1" applyBorder="1" applyAlignment="1" applyProtection="1">
      <alignment vertical="top"/>
      <protection/>
    </xf>
    <xf numFmtId="0" fontId="2" fillId="0" borderId="10" xfId="56" applyFont="1" applyBorder="1" applyAlignment="1">
      <alignment horizontal="center" vertical="center" wrapText="1"/>
      <protection/>
    </xf>
    <xf numFmtId="0" fontId="6" fillId="0" borderId="0" xfId="56" applyFont="1" applyAlignment="1">
      <alignment horizontal="center" vertical="center"/>
      <protection/>
    </xf>
    <xf numFmtId="0" fontId="6" fillId="0" borderId="14" xfId="56" applyFont="1" applyBorder="1" applyAlignment="1">
      <alignment horizontal="center" vertical="center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15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7" xfId="56" applyFont="1" applyBorder="1" applyAlignment="1">
      <alignment horizontal="center" vertical="center" wrapText="1"/>
      <protection/>
    </xf>
    <xf numFmtId="49" fontId="6" fillId="34" borderId="15" xfId="56" applyNumberFormat="1" applyFont="1" applyFill="1" applyBorder="1" applyAlignment="1">
      <alignment horizontal="center" vertical="center" wrapText="1"/>
      <protection/>
    </xf>
    <xf numFmtId="49" fontId="6" fillId="34" borderId="16" xfId="56" applyNumberFormat="1" applyFont="1" applyFill="1" applyBorder="1" applyAlignment="1">
      <alignment horizontal="center" vertical="center" wrapText="1"/>
      <protection/>
    </xf>
    <xf numFmtId="49" fontId="6" fillId="34" borderId="17" xfId="56" applyNumberFormat="1" applyFont="1" applyFill="1" applyBorder="1" applyAlignment="1">
      <alignment horizontal="center" vertical="center" wrapText="1"/>
      <protection/>
    </xf>
    <xf numFmtId="0" fontId="2" fillId="0" borderId="0" xfId="56" applyFont="1" applyAlignment="1">
      <alignment horizontal="center" vertical="center"/>
      <protection/>
    </xf>
    <xf numFmtId="49" fontId="6" fillId="0" borderId="15" xfId="56" applyNumberFormat="1" applyFont="1" applyBorder="1" applyAlignment="1">
      <alignment horizontal="center" vertical="center" wrapText="1"/>
      <protection/>
    </xf>
    <xf numFmtId="49" fontId="6" fillId="0" borderId="16" xfId="56" applyNumberFormat="1" applyFont="1" applyBorder="1" applyAlignment="1">
      <alignment horizontal="center" vertical="center" wrapText="1"/>
      <protection/>
    </xf>
    <xf numFmtId="49" fontId="6" fillId="0" borderId="17" xfId="56" applyNumberFormat="1" applyFont="1" applyBorder="1" applyAlignment="1">
      <alignment horizontal="center" vertical="center" wrapText="1"/>
      <protection/>
    </xf>
    <xf numFmtId="49" fontId="6" fillId="0" borderId="11" xfId="56" applyNumberFormat="1" applyFont="1" applyBorder="1" applyAlignment="1">
      <alignment horizontal="center" vertical="center" wrapText="1"/>
      <protection/>
    </xf>
    <xf numFmtId="49" fontId="6" fillId="0" borderId="13" xfId="56" applyNumberFormat="1" applyFont="1" applyBorder="1" applyAlignment="1">
      <alignment horizontal="center" vertical="center" wrapText="1"/>
      <protection/>
    </xf>
    <xf numFmtId="49" fontId="6" fillId="0" borderId="12" xfId="56" applyNumberFormat="1" applyFont="1" applyBorder="1" applyAlignment="1">
      <alignment horizontal="center" vertical="center" wrapText="1"/>
      <protection/>
    </xf>
    <xf numFmtId="49" fontId="2" fillId="34" borderId="10" xfId="56" applyNumberFormat="1" applyFont="1" applyFill="1" applyBorder="1" applyAlignment="1">
      <alignment horizontal="center" vertical="center" wrapText="1"/>
      <protection/>
    </xf>
    <xf numFmtId="0" fontId="2" fillId="34" borderId="10" xfId="56" applyFont="1" applyFill="1" applyBorder="1" applyAlignment="1">
      <alignment horizontal="center" vertical="center" wrapText="1"/>
      <protection/>
    </xf>
    <xf numFmtId="0" fontId="2" fillId="34" borderId="11" xfId="56" applyFont="1" applyFill="1" applyBorder="1" applyAlignment="1">
      <alignment horizontal="center" vertical="center" wrapText="1"/>
      <protection/>
    </xf>
    <xf numFmtId="0" fontId="2" fillId="34" borderId="13" xfId="56" applyFont="1" applyFill="1" applyBorder="1" applyAlignment="1">
      <alignment horizontal="center" vertical="center" wrapText="1"/>
      <protection/>
    </xf>
    <xf numFmtId="0" fontId="2" fillId="34" borderId="12" xfId="56" applyFont="1" applyFill="1" applyBorder="1" applyAlignment="1">
      <alignment horizontal="center" vertical="center" wrapText="1"/>
      <protection/>
    </xf>
    <xf numFmtId="49" fontId="2" fillId="34" borderId="11" xfId="56" applyNumberFormat="1" applyFont="1" applyFill="1" applyBorder="1" applyAlignment="1">
      <alignment horizontal="center" vertical="center" wrapText="1"/>
      <protection/>
    </xf>
    <xf numFmtId="49" fontId="2" fillId="34" borderId="13" xfId="56" applyNumberFormat="1" applyFont="1" applyFill="1" applyBorder="1" applyAlignment="1">
      <alignment horizontal="center" vertical="center" wrapText="1"/>
      <protection/>
    </xf>
    <xf numFmtId="49" fontId="2" fillId="34" borderId="12" xfId="56" applyNumberFormat="1" applyFont="1" applyFill="1" applyBorder="1" applyAlignment="1">
      <alignment horizontal="center" vertical="center" wrapText="1"/>
      <protection/>
    </xf>
    <xf numFmtId="16" fontId="2" fillId="34" borderId="11" xfId="56" applyNumberFormat="1" applyFont="1" applyFill="1" applyBorder="1" applyAlignment="1">
      <alignment horizontal="center" vertical="center" wrapText="1"/>
      <protection/>
    </xf>
    <xf numFmtId="16" fontId="2" fillId="34" borderId="13" xfId="56" applyNumberFormat="1" applyFont="1" applyFill="1" applyBorder="1" applyAlignment="1">
      <alignment horizontal="center" vertical="center" wrapText="1"/>
      <protection/>
    </xf>
    <xf numFmtId="16" fontId="2" fillId="34" borderId="12" xfId="56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6" fillId="0" borderId="11" xfId="56" applyFont="1" applyBorder="1" applyAlignment="1">
      <alignment horizontal="center" vertical="center" wrapText="1"/>
      <protection/>
    </xf>
    <xf numFmtId="0" fontId="6" fillId="0" borderId="13" xfId="56" applyFont="1" applyBorder="1" applyAlignment="1">
      <alignment horizontal="center" vertical="center" wrapText="1"/>
      <protection/>
    </xf>
    <xf numFmtId="0" fontId="6" fillId="0" borderId="12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2" fillId="34" borderId="10" xfId="56" applyFont="1" applyFill="1" applyBorder="1" applyAlignment="1">
      <alignment horizontal="left" vertical="center" wrapText="1"/>
      <protection/>
    </xf>
    <xf numFmtId="16" fontId="2" fillId="34" borderId="11" xfId="56" applyNumberFormat="1" applyFont="1" applyFill="1" applyBorder="1" applyAlignment="1">
      <alignment horizontal="left" vertical="center" wrapText="1"/>
      <protection/>
    </xf>
    <xf numFmtId="16" fontId="2" fillId="34" borderId="13" xfId="56" applyNumberFormat="1" applyFont="1" applyFill="1" applyBorder="1" applyAlignment="1">
      <alignment horizontal="left" vertical="center" wrapText="1"/>
      <protection/>
    </xf>
    <xf numFmtId="16" fontId="2" fillId="34" borderId="12" xfId="56" applyNumberFormat="1" applyFont="1" applyFill="1" applyBorder="1" applyAlignment="1">
      <alignment horizontal="left" vertical="center" wrapText="1"/>
      <protection/>
    </xf>
    <xf numFmtId="0" fontId="5" fillId="0" borderId="0" xfId="56" applyFont="1" applyBorder="1" applyAlignment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view="pageBreakPreview" zoomScale="85" zoomScaleSheetLayoutView="85" workbookViewId="0" topLeftCell="A40">
      <selection activeCell="H56" sqref="H56"/>
    </sheetView>
  </sheetViews>
  <sheetFormatPr defaultColWidth="9.140625" defaultRowHeight="12.75"/>
  <cols>
    <col min="1" max="1" width="6.7109375" style="0" customWidth="1"/>
    <col min="2" max="2" width="23.421875" style="0" customWidth="1"/>
    <col min="3" max="3" width="21.57421875" style="0" customWidth="1"/>
    <col min="4" max="4" width="18.7109375" style="0" customWidth="1"/>
    <col min="5" max="5" width="12.28125" style="0" customWidth="1"/>
    <col min="6" max="6" width="12.140625" style="0" customWidth="1"/>
    <col min="7" max="7" width="12.57421875" style="0" customWidth="1"/>
    <col min="8" max="9" width="12.140625" style="0" customWidth="1"/>
    <col min="10" max="10" width="12.57421875" style="1" customWidth="1"/>
    <col min="12" max="16" width="10.8515625" style="0" bestFit="1" customWidth="1"/>
  </cols>
  <sheetData>
    <row r="1" spans="7:10" ht="12.75">
      <c r="G1" s="82" t="s">
        <v>62</v>
      </c>
      <c r="H1" s="82"/>
      <c r="I1" s="82"/>
      <c r="J1" s="82"/>
    </row>
    <row r="2" spans="7:10" ht="12.75">
      <c r="G2" s="82" t="s">
        <v>50</v>
      </c>
      <c r="H2" s="82"/>
      <c r="I2" s="82"/>
      <c r="J2" s="82"/>
    </row>
    <row r="3" spans="7:10" ht="12.75">
      <c r="G3" s="82" t="s">
        <v>54</v>
      </c>
      <c r="H3" s="82"/>
      <c r="I3" s="82"/>
      <c r="J3" s="82"/>
    </row>
    <row r="6" spans="1:10" ht="12.75">
      <c r="A6" s="5"/>
      <c r="B6" s="6"/>
      <c r="C6" s="6"/>
      <c r="D6" s="5"/>
      <c r="E6" s="5"/>
      <c r="F6" s="5"/>
      <c r="G6" s="44" t="s">
        <v>19</v>
      </c>
      <c r="H6" s="44"/>
      <c r="I6" s="44"/>
      <c r="J6" s="44"/>
    </row>
    <row r="7" spans="1:10" ht="12.75">
      <c r="A7" s="5"/>
      <c r="B7" s="6"/>
      <c r="C7" s="6"/>
      <c r="D7" s="5"/>
      <c r="E7" s="5"/>
      <c r="F7" s="5"/>
      <c r="G7" s="53" t="s">
        <v>16</v>
      </c>
      <c r="H7" s="53"/>
      <c r="I7" s="53"/>
      <c r="J7" s="53"/>
    </row>
    <row r="8" spans="1:10" ht="12.75">
      <c r="A8" s="5"/>
      <c r="B8" s="6"/>
      <c r="C8" s="6"/>
      <c r="D8" s="5"/>
      <c r="E8" s="5"/>
      <c r="F8" s="5"/>
      <c r="G8" s="53" t="s">
        <v>17</v>
      </c>
      <c r="H8" s="53"/>
      <c r="I8" s="53"/>
      <c r="J8" s="53"/>
    </row>
    <row r="9" spans="1:10" ht="12.75">
      <c r="A9" s="5"/>
      <c r="B9" s="6"/>
      <c r="C9" s="6"/>
      <c r="D9" s="5"/>
      <c r="E9" s="5"/>
      <c r="F9" s="5"/>
      <c r="G9" s="5"/>
      <c r="H9" s="5"/>
      <c r="I9" s="5"/>
      <c r="J9" s="28"/>
    </row>
    <row r="10" spans="1:10" ht="12.75">
      <c r="A10" s="5"/>
      <c r="B10" s="6"/>
      <c r="C10" s="6"/>
      <c r="D10" s="5"/>
      <c r="E10" s="5"/>
      <c r="F10" s="5"/>
      <c r="G10" s="5"/>
      <c r="H10" s="5"/>
      <c r="I10" s="5"/>
      <c r="J10" s="29"/>
    </row>
    <row r="11" spans="1:10" ht="12.75">
      <c r="A11" s="5"/>
      <c r="B11" s="44" t="s">
        <v>20</v>
      </c>
      <c r="C11" s="44"/>
      <c r="D11" s="44"/>
      <c r="E11" s="44"/>
      <c r="F11" s="44"/>
      <c r="G11" s="44"/>
      <c r="H11" s="44"/>
      <c r="I11" s="44"/>
      <c r="J11" s="29"/>
    </row>
    <row r="12" spans="1:10" ht="12.75">
      <c r="A12" s="5"/>
      <c r="B12" s="45"/>
      <c r="C12" s="45"/>
      <c r="D12" s="45"/>
      <c r="E12" s="45"/>
      <c r="F12" s="45"/>
      <c r="G12" s="45"/>
      <c r="H12" s="45"/>
      <c r="I12" s="45"/>
      <c r="J12" s="29"/>
    </row>
    <row r="13" spans="1:10" ht="12.75">
      <c r="A13" s="43" t="s">
        <v>21</v>
      </c>
      <c r="B13" s="43" t="s">
        <v>22</v>
      </c>
      <c r="C13" s="43" t="s">
        <v>23</v>
      </c>
      <c r="D13" s="43" t="s">
        <v>18</v>
      </c>
      <c r="E13" s="43" t="s">
        <v>1</v>
      </c>
      <c r="F13" s="43"/>
      <c r="G13" s="43"/>
      <c r="H13" s="43"/>
      <c r="I13" s="43"/>
      <c r="J13" s="43"/>
    </row>
    <row r="14" spans="1:10" ht="12.75">
      <c r="A14" s="43"/>
      <c r="B14" s="43"/>
      <c r="C14" s="43"/>
      <c r="D14" s="43"/>
      <c r="E14" s="43" t="s">
        <v>2</v>
      </c>
      <c r="F14" s="43" t="s">
        <v>3</v>
      </c>
      <c r="G14" s="43"/>
      <c r="H14" s="43"/>
      <c r="I14" s="43"/>
      <c r="J14" s="43"/>
    </row>
    <row r="15" spans="1:10" ht="12.75">
      <c r="A15" s="43"/>
      <c r="B15" s="43"/>
      <c r="C15" s="43"/>
      <c r="D15" s="43"/>
      <c r="E15" s="43"/>
      <c r="F15" s="30" t="s">
        <v>24</v>
      </c>
      <c r="G15" s="30" t="s">
        <v>25</v>
      </c>
      <c r="H15" s="30" t="s">
        <v>26</v>
      </c>
      <c r="I15" s="30" t="s">
        <v>27</v>
      </c>
      <c r="J15" s="30" t="s">
        <v>28</v>
      </c>
    </row>
    <row r="16" spans="1:10" ht="18" customHeight="1">
      <c r="A16" s="47" t="s">
        <v>15</v>
      </c>
      <c r="B16" s="48"/>
      <c r="C16" s="48"/>
      <c r="D16" s="48"/>
      <c r="E16" s="48"/>
      <c r="F16" s="48"/>
      <c r="G16" s="48"/>
      <c r="H16" s="48"/>
      <c r="I16" s="48"/>
      <c r="J16" s="49"/>
    </row>
    <row r="17" spans="1:10" ht="19.5" customHeight="1">
      <c r="A17" s="61">
        <v>1</v>
      </c>
      <c r="B17" s="77" t="s">
        <v>56</v>
      </c>
      <c r="C17" s="77" t="s">
        <v>57</v>
      </c>
      <c r="D17" s="15" t="s">
        <v>6</v>
      </c>
      <c r="E17" s="16">
        <f aca="true" t="shared" si="0" ref="E17:E31">SUM(F17:J17)</f>
        <v>177899.97</v>
      </c>
      <c r="F17" s="16">
        <f>F18+F19</f>
        <v>61389.08</v>
      </c>
      <c r="G17" s="16">
        <f>G18+G19</f>
        <v>21627.8</v>
      </c>
      <c r="H17" s="16">
        <f>H18+H19</f>
        <v>55240.39</v>
      </c>
      <c r="I17" s="16">
        <f>I18+I19</f>
        <v>19821.4</v>
      </c>
      <c r="J17" s="16">
        <f>J18+J19</f>
        <v>19821.3</v>
      </c>
    </row>
    <row r="18" spans="1:10" ht="89.25">
      <c r="A18" s="61"/>
      <c r="B18" s="77"/>
      <c r="C18" s="77"/>
      <c r="D18" s="15" t="s">
        <v>29</v>
      </c>
      <c r="E18" s="16">
        <f t="shared" si="0"/>
        <v>141415.19999999998</v>
      </c>
      <c r="F18" s="16">
        <f>F21+F24</f>
        <v>49131.5</v>
      </c>
      <c r="G18" s="16">
        <f>G21+G24</f>
        <v>16262.9</v>
      </c>
      <c r="H18" s="16">
        <f>H21+H24</f>
        <v>45855</v>
      </c>
      <c r="I18" s="16">
        <f>I21+I24</f>
        <v>15082.9</v>
      </c>
      <c r="J18" s="16">
        <f>J21+J24</f>
        <v>15082.9</v>
      </c>
    </row>
    <row r="19" spans="1:10" ht="30.75" customHeight="1">
      <c r="A19" s="61"/>
      <c r="B19" s="77"/>
      <c r="C19" s="77"/>
      <c r="D19" s="15" t="s">
        <v>5</v>
      </c>
      <c r="E19" s="16">
        <f t="shared" si="0"/>
        <v>36484.770000000004</v>
      </c>
      <c r="F19" s="16">
        <f>F22+F25+F30+F31</f>
        <v>12257.580000000002</v>
      </c>
      <c r="G19" s="16">
        <f>G22+G25+G30+G31</f>
        <v>5364.9</v>
      </c>
      <c r="H19" s="16">
        <f>H22+H25+H30+H31+H29</f>
        <v>9385.39</v>
      </c>
      <c r="I19" s="16">
        <f>I22+I25+I30+I31</f>
        <v>4738.5</v>
      </c>
      <c r="J19" s="16">
        <f>J22+J25+J30+J31</f>
        <v>4738.4</v>
      </c>
    </row>
    <row r="20" spans="1:10" ht="25.5" customHeight="1">
      <c r="A20" s="60" t="s">
        <v>30</v>
      </c>
      <c r="B20" s="78" t="s">
        <v>31</v>
      </c>
      <c r="C20" s="62" t="s">
        <v>4</v>
      </c>
      <c r="D20" s="15" t="s">
        <v>6</v>
      </c>
      <c r="E20" s="16">
        <f t="shared" si="0"/>
        <v>56042</v>
      </c>
      <c r="F20" s="16">
        <f>F21+F22</f>
        <v>55632.5</v>
      </c>
      <c r="G20" s="16">
        <f>G21+G22</f>
        <v>409.5</v>
      </c>
      <c r="H20" s="16">
        <f>H21+H22</f>
        <v>0</v>
      </c>
      <c r="I20" s="16">
        <f>I21+I22</f>
        <v>0</v>
      </c>
      <c r="J20" s="16">
        <f>J21+J22</f>
        <v>0</v>
      </c>
    </row>
    <row r="21" spans="1:10" ht="42.75" customHeight="1">
      <c r="A21" s="60"/>
      <c r="B21" s="79"/>
      <c r="C21" s="63"/>
      <c r="D21" s="15" t="s">
        <v>7</v>
      </c>
      <c r="E21" s="16">
        <f t="shared" si="0"/>
        <v>49131.5</v>
      </c>
      <c r="F21" s="16">
        <v>49131.5</v>
      </c>
      <c r="G21" s="33">
        <v>0</v>
      </c>
      <c r="H21" s="33">
        <v>0</v>
      </c>
      <c r="I21" s="33">
        <v>0</v>
      </c>
      <c r="J21" s="33">
        <v>0</v>
      </c>
    </row>
    <row r="22" spans="1:10" ht="45" customHeight="1">
      <c r="A22" s="60"/>
      <c r="B22" s="80"/>
      <c r="C22" s="64"/>
      <c r="D22" s="15" t="s">
        <v>5</v>
      </c>
      <c r="E22" s="16">
        <f t="shared" si="0"/>
        <v>6910.5</v>
      </c>
      <c r="F22" s="16">
        <v>6501</v>
      </c>
      <c r="G22" s="16">
        <v>409.5</v>
      </c>
      <c r="H22" s="16">
        <v>0</v>
      </c>
      <c r="I22" s="16">
        <v>0</v>
      </c>
      <c r="J22" s="16">
        <v>0</v>
      </c>
    </row>
    <row r="23" spans="1:10" ht="19.5" customHeight="1">
      <c r="A23" s="65" t="s">
        <v>32</v>
      </c>
      <c r="B23" s="68" t="s">
        <v>55</v>
      </c>
      <c r="C23" s="62" t="s">
        <v>4</v>
      </c>
      <c r="D23" s="15" t="s">
        <v>6</v>
      </c>
      <c r="E23" s="16">
        <f>SUM(F23:J23)</f>
        <v>98151.39</v>
      </c>
      <c r="F23" s="16">
        <f>F24+F25</f>
        <v>0</v>
      </c>
      <c r="G23" s="16">
        <f>G24+G25</f>
        <v>17425.4</v>
      </c>
      <c r="H23" s="16">
        <f>H24+H25</f>
        <v>48972.49</v>
      </c>
      <c r="I23" s="16">
        <f>I24+I25</f>
        <v>15876.8</v>
      </c>
      <c r="J23" s="16">
        <f>J24+J25</f>
        <v>15876.699999999999</v>
      </c>
    </row>
    <row r="24" spans="1:10" ht="33.75" customHeight="1">
      <c r="A24" s="66"/>
      <c r="B24" s="69"/>
      <c r="C24" s="63"/>
      <c r="D24" s="15" t="s">
        <v>7</v>
      </c>
      <c r="E24" s="16">
        <f t="shared" si="0"/>
        <v>92283.7</v>
      </c>
      <c r="F24" s="16">
        <v>0</v>
      </c>
      <c r="G24" s="16">
        <v>16262.9</v>
      </c>
      <c r="H24" s="16">
        <v>45855</v>
      </c>
      <c r="I24" s="16">
        <v>15082.9</v>
      </c>
      <c r="J24" s="16">
        <v>15082.9</v>
      </c>
    </row>
    <row r="25" spans="1:10" ht="27" customHeight="1">
      <c r="A25" s="67"/>
      <c r="B25" s="70"/>
      <c r="C25" s="64"/>
      <c r="D25" s="15" t="s">
        <v>5</v>
      </c>
      <c r="E25" s="16">
        <f t="shared" si="0"/>
        <v>5867.69</v>
      </c>
      <c r="F25" s="16">
        <v>0</v>
      </c>
      <c r="G25" s="16">
        <v>1162.5</v>
      </c>
      <c r="H25" s="16">
        <v>3117.49</v>
      </c>
      <c r="I25" s="16">
        <v>793.9</v>
      </c>
      <c r="J25" s="16">
        <v>793.8</v>
      </c>
    </row>
    <row r="26" spans="1:10" ht="15" customHeight="1">
      <c r="A26" s="43" t="s">
        <v>21</v>
      </c>
      <c r="B26" s="43" t="s">
        <v>22</v>
      </c>
      <c r="C26" s="43" t="s">
        <v>23</v>
      </c>
      <c r="D26" s="43" t="s">
        <v>18</v>
      </c>
      <c r="E26" s="43" t="s">
        <v>1</v>
      </c>
      <c r="F26" s="43"/>
      <c r="G26" s="43"/>
      <c r="H26" s="43"/>
      <c r="I26" s="43"/>
      <c r="J26" s="43"/>
    </row>
    <row r="27" spans="1:10" ht="13.5" customHeight="1">
      <c r="A27" s="43"/>
      <c r="B27" s="43"/>
      <c r="C27" s="43"/>
      <c r="D27" s="43"/>
      <c r="E27" s="43" t="s">
        <v>2</v>
      </c>
      <c r="F27" s="43" t="s">
        <v>3</v>
      </c>
      <c r="G27" s="43"/>
      <c r="H27" s="43"/>
      <c r="I27" s="43"/>
      <c r="J27" s="43"/>
    </row>
    <row r="28" spans="1:10" ht="9.75" customHeight="1">
      <c r="A28" s="43"/>
      <c r="B28" s="43"/>
      <c r="C28" s="43"/>
      <c r="D28" s="43"/>
      <c r="E28" s="43"/>
      <c r="F28" s="30" t="s">
        <v>24</v>
      </c>
      <c r="G28" s="30" t="s">
        <v>25</v>
      </c>
      <c r="H28" s="30" t="s">
        <v>26</v>
      </c>
      <c r="I28" s="30" t="s">
        <v>27</v>
      </c>
      <c r="J28" s="30" t="s">
        <v>28</v>
      </c>
    </row>
    <row r="29" spans="1:10" ht="51.75" customHeight="1">
      <c r="A29" s="40" t="s">
        <v>33</v>
      </c>
      <c r="B29" s="41" t="s">
        <v>58</v>
      </c>
      <c r="C29" s="39" t="s">
        <v>4</v>
      </c>
      <c r="D29" s="15" t="s">
        <v>5</v>
      </c>
      <c r="E29" s="16">
        <f t="shared" si="0"/>
        <v>1835.9</v>
      </c>
      <c r="F29" s="16">
        <v>0</v>
      </c>
      <c r="G29" s="16">
        <v>0</v>
      </c>
      <c r="H29" s="16">
        <v>1835.9</v>
      </c>
      <c r="I29" s="16">
        <v>0</v>
      </c>
      <c r="J29" s="16">
        <v>0</v>
      </c>
    </row>
    <row r="30" spans="1:10" ht="54" customHeight="1">
      <c r="A30" s="34" t="s">
        <v>34</v>
      </c>
      <c r="B30" s="35" t="s">
        <v>49</v>
      </c>
      <c r="C30" s="36" t="s">
        <v>4</v>
      </c>
      <c r="D30" s="15" t="s">
        <v>5</v>
      </c>
      <c r="E30" s="16">
        <f t="shared" si="0"/>
        <v>2140.88</v>
      </c>
      <c r="F30" s="16">
        <v>2140.88</v>
      </c>
      <c r="G30" s="16">
        <v>0</v>
      </c>
      <c r="H30" s="16">
        <v>0</v>
      </c>
      <c r="I30" s="16">
        <v>0</v>
      </c>
      <c r="J30" s="16">
        <v>0</v>
      </c>
    </row>
    <row r="31" spans="1:10" ht="45" customHeight="1">
      <c r="A31" s="37" t="s">
        <v>36</v>
      </c>
      <c r="B31" s="38" t="s">
        <v>8</v>
      </c>
      <c r="C31" s="36" t="s">
        <v>9</v>
      </c>
      <c r="D31" s="15" t="s">
        <v>5</v>
      </c>
      <c r="E31" s="16">
        <f t="shared" si="0"/>
        <v>19729.8</v>
      </c>
      <c r="F31" s="16">
        <v>3615.7</v>
      </c>
      <c r="G31" s="16">
        <v>3792.9</v>
      </c>
      <c r="H31" s="16">
        <v>4432</v>
      </c>
      <c r="I31" s="16">
        <v>3944.6</v>
      </c>
      <c r="J31" s="16">
        <v>3944.6</v>
      </c>
    </row>
    <row r="32" spans="1:10" ht="12.75">
      <c r="A32" s="60"/>
      <c r="B32" s="46" t="s">
        <v>10</v>
      </c>
      <c r="C32" s="61"/>
      <c r="D32" s="15" t="s">
        <v>6</v>
      </c>
      <c r="E32" s="16">
        <f aca="true" t="shared" si="1" ref="E32:J32">E33+E34</f>
        <v>177899.96999999997</v>
      </c>
      <c r="F32" s="16">
        <f t="shared" si="1"/>
        <v>61389.08</v>
      </c>
      <c r="G32" s="16">
        <f t="shared" si="1"/>
        <v>21627.8</v>
      </c>
      <c r="H32" s="16">
        <f t="shared" si="1"/>
        <v>55240.39</v>
      </c>
      <c r="I32" s="16">
        <f t="shared" si="1"/>
        <v>19821.4</v>
      </c>
      <c r="J32" s="16">
        <f t="shared" si="1"/>
        <v>19821.3</v>
      </c>
    </row>
    <row r="33" spans="1:10" ht="25.5">
      <c r="A33" s="60"/>
      <c r="B33" s="46"/>
      <c r="C33" s="61"/>
      <c r="D33" s="15" t="s">
        <v>7</v>
      </c>
      <c r="E33" s="16">
        <f>SUM(F33:J33)</f>
        <v>141415.19999999998</v>
      </c>
      <c r="F33" s="16">
        <f aca="true" t="shared" si="2" ref="F33:J34">F18</f>
        <v>49131.5</v>
      </c>
      <c r="G33" s="16">
        <f t="shared" si="2"/>
        <v>16262.9</v>
      </c>
      <c r="H33" s="16">
        <f t="shared" si="2"/>
        <v>45855</v>
      </c>
      <c r="I33" s="16">
        <f t="shared" si="2"/>
        <v>15082.9</v>
      </c>
      <c r="J33" s="16">
        <f t="shared" si="2"/>
        <v>15082.9</v>
      </c>
    </row>
    <row r="34" spans="1:16" ht="25.5">
      <c r="A34" s="60"/>
      <c r="B34" s="46"/>
      <c r="C34" s="61"/>
      <c r="D34" s="15" t="s">
        <v>5</v>
      </c>
      <c r="E34" s="16">
        <f>SUM(F34:J34)</f>
        <v>36484.770000000004</v>
      </c>
      <c r="F34" s="16">
        <f t="shared" si="2"/>
        <v>12257.580000000002</v>
      </c>
      <c r="G34" s="16">
        <f t="shared" si="2"/>
        <v>5364.9</v>
      </c>
      <c r="H34" s="16">
        <f t="shared" si="2"/>
        <v>9385.39</v>
      </c>
      <c r="I34" s="16">
        <f t="shared" si="2"/>
        <v>4738.5</v>
      </c>
      <c r="J34" s="16">
        <f t="shared" si="2"/>
        <v>4738.4</v>
      </c>
      <c r="L34" s="1" t="s">
        <v>12</v>
      </c>
      <c r="M34" s="1" t="s">
        <v>12</v>
      </c>
      <c r="N34" s="1" t="s">
        <v>12</v>
      </c>
      <c r="O34" s="1" t="s">
        <v>12</v>
      </c>
      <c r="P34" s="1" t="s">
        <v>12</v>
      </c>
    </row>
    <row r="35" spans="1:16" ht="19.5" customHeight="1">
      <c r="A35" s="50" t="s">
        <v>11</v>
      </c>
      <c r="B35" s="51"/>
      <c r="C35" s="51"/>
      <c r="D35" s="51"/>
      <c r="E35" s="51"/>
      <c r="F35" s="51"/>
      <c r="G35" s="51"/>
      <c r="H35" s="51"/>
      <c r="I35" s="51"/>
      <c r="J35" s="52"/>
      <c r="L35" s="13" t="s">
        <v>12</v>
      </c>
      <c r="M35" s="13" t="s">
        <v>12</v>
      </c>
      <c r="N35" s="13" t="s">
        <v>12</v>
      </c>
      <c r="O35" s="13" t="s">
        <v>12</v>
      </c>
      <c r="P35" s="13" t="s">
        <v>12</v>
      </c>
    </row>
    <row r="36" spans="1:10" ht="103.5" customHeight="1">
      <c r="A36" s="20" t="s">
        <v>0</v>
      </c>
      <c r="B36" s="22" t="s">
        <v>45</v>
      </c>
      <c r="C36" s="19" t="s">
        <v>9</v>
      </c>
      <c r="D36" s="18" t="s">
        <v>5</v>
      </c>
      <c r="E36" s="17">
        <f aca="true" t="shared" si="3" ref="E36:E41">SUM(F36:J36)</f>
        <v>234497.9</v>
      </c>
      <c r="F36" s="17">
        <f>F37+F38+F39+F40+F41+F45</f>
        <v>53272.00000000001</v>
      </c>
      <c r="G36" s="17">
        <f>SUM(G37:G40)</f>
        <v>55586.100000000006</v>
      </c>
      <c r="H36" s="17">
        <f>H37+H38+H39+H40</f>
        <v>56667.399999999994</v>
      </c>
      <c r="I36" s="17">
        <f>I37+I38+I39+I40</f>
        <v>33605</v>
      </c>
      <c r="J36" s="16">
        <f>J37+J38+J39+J40</f>
        <v>35367.4</v>
      </c>
    </row>
    <row r="37" spans="1:11" ht="31.5" customHeight="1">
      <c r="A37" s="20" t="s">
        <v>30</v>
      </c>
      <c r="B37" s="23" t="s">
        <v>46</v>
      </c>
      <c r="C37" s="19" t="s">
        <v>9</v>
      </c>
      <c r="D37" s="18" t="s">
        <v>5</v>
      </c>
      <c r="E37" s="17">
        <f t="shared" si="3"/>
        <v>108862.50000000001</v>
      </c>
      <c r="F37" s="17">
        <v>29036.9</v>
      </c>
      <c r="G37" s="17">
        <v>29755.2</v>
      </c>
      <c r="H37" s="17">
        <v>31477.6</v>
      </c>
      <c r="I37" s="17">
        <v>8415.2</v>
      </c>
      <c r="J37" s="17">
        <v>10177.6</v>
      </c>
      <c r="K37" s="42" t="s">
        <v>59</v>
      </c>
    </row>
    <row r="38" spans="1:11" ht="33.75" customHeight="1">
      <c r="A38" s="20" t="s">
        <v>32</v>
      </c>
      <c r="B38" s="23" t="s">
        <v>47</v>
      </c>
      <c r="C38" s="19" t="s">
        <v>9</v>
      </c>
      <c r="D38" s="18" t="s">
        <v>5</v>
      </c>
      <c r="E38" s="17">
        <f t="shared" si="3"/>
        <v>96722.20000000001</v>
      </c>
      <c r="F38" s="17">
        <v>18160.2</v>
      </c>
      <c r="G38" s="17">
        <v>20165.4</v>
      </c>
      <c r="H38" s="17">
        <v>19581.8</v>
      </c>
      <c r="I38" s="17">
        <v>19407.4</v>
      </c>
      <c r="J38" s="17">
        <v>19407.4</v>
      </c>
      <c r="K38" s="42" t="s">
        <v>61</v>
      </c>
    </row>
    <row r="39" spans="1:11" ht="25.5">
      <c r="A39" s="20" t="s">
        <v>33</v>
      </c>
      <c r="B39" s="23" t="s">
        <v>48</v>
      </c>
      <c r="C39" s="19" t="s">
        <v>9</v>
      </c>
      <c r="D39" s="18" t="s">
        <v>5</v>
      </c>
      <c r="E39" s="17">
        <f t="shared" si="3"/>
        <v>20037.899999999998</v>
      </c>
      <c r="F39" s="17">
        <v>3300.2</v>
      </c>
      <c r="G39" s="17">
        <v>4096.7</v>
      </c>
      <c r="H39" s="17">
        <v>4097.4</v>
      </c>
      <c r="I39" s="17">
        <v>4271.8</v>
      </c>
      <c r="J39" s="17">
        <v>4271.8</v>
      </c>
      <c r="K39" s="42" t="s">
        <v>60</v>
      </c>
    </row>
    <row r="40" spans="1:10" ht="30" customHeight="1">
      <c r="A40" s="20" t="s">
        <v>34</v>
      </c>
      <c r="B40" s="21" t="s">
        <v>35</v>
      </c>
      <c r="C40" s="19" t="s">
        <v>9</v>
      </c>
      <c r="D40" s="18" t="s">
        <v>5</v>
      </c>
      <c r="E40" s="17">
        <f t="shared" si="3"/>
        <v>7609.5</v>
      </c>
      <c r="F40" s="17">
        <v>1508.9</v>
      </c>
      <c r="G40" s="17">
        <v>1568.8</v>
      </c>
      <c r="H40" s="17">
        <v>1510.6</v>
      </c>
      <c r="I40" s="17">
        <v>1510.6</v>
      </c>
      <c r="J40" s="17">
        <v>1510.6</v>
      </c>
    </row>
    <row r="41" spans="1:10" ht="36.75" customHeight="1">
      <c r="A41" s="20" t="s">
        <v>36</v>
      </c>
      <c r="B41" s="21" t="s">
        <v>37</v>
      </c>
      <c r="C41" s="19" t="s">
        <v>9</v>
      </c>
      <c r="D41" s="18" t="s">
        <v>5</v>
      </c>
      <c r="E41" s="17">
        <f t="shared" si="3"/>
        <v>1235.8</v>
      </c>
      <c r="F41" s="17">
        <v>1235.8</v>
      </c>
      <c r="G41" s="17" t="s">
        <v>44</v>
      </c>
      <c r="H41" s="17" t="s">
        <v>44</v>
      </c>
      <c r="I41" s="17" t="s">
        <v>44</v>
      </c>
      <c r="J41" s="16" t="s">
        <v>44</v>
      </c>
    </row>
    <row r="42" spans="1:10" ht="12.75" customHeight="1">
      <c r="A42" s="43" t="s">
        <v>21</v>
      </c>
      <c r="B42" s="43" t="s">
        <v>22</v>
      </c>
      <c r="C42" s="43" t="s">
        <v>23</v>
      </c>
      <c r="D42" s="43" t="s">
        <v>18</v>
      </c>
      <c r="E42" s="43" t="s">
        <v>1</v>
      </c>
      <c r="F42" s="43"/>
      <c r="G42" s="43"/>
      <c r="H42" s="43"/>
      <c r="I42" s="43"/>
      <c r="J42" s="43"/>
    </row>
    <row r="43" spans="1:10" ht="12.75">
      <c r="A43" s="43"/>
      <c r="B43" s="43"/>
      <c r="C43" s="43"/>
      <c r="D43" s="43"/>
      <c r="E43" s="43" t="s">
        <v>2</v>
      </c>
      <c r="F43" s="43" t="s">
        <v>3</v>
      </c>
      <c r="G43" s="43"/>
      <c r="H43" s="43"/>
      <c r="I43" s="43"/>
      <c r="J43" s="43"/>
    </row>
    <row r="44" spans="1:10" ht="12.75">
      <c r="A44" s="43"/>
      <c r="B44" s="43"/>
      <c r="C44" s="43"/>
      <c r="D44" s="43"/>
      <c r="E44" s="43"/>
      <c r="F44" s="30" t="s">
        <v>24</v>
      </c>
      <c r="G44" s="30" t="s">
        <v>25</v>
      </c>
      <c r="H44" s="30" t="s">
        <v>26</v>
      </c>
      <c r="I44" s="30" t="s">
        <v>27</v>
      </c>
      <c r="J44" s="30" t="s">
        <v>28</v>
      </c>
    </row>
    <row r="45" spans="1:10" ht="76.5">
      <c r="A45" s="24" t="s">
        <v>51</v>
      </c>
      <c r="B45" s="26" t="s">
        <v>52</v>
      </c>
      <c r="C45" s="25" t="s">
        <v>9</v>
      </c>
      <c r="D45" s="18" t="s">
        <v>5</v>
      </c>
      <c r="E45" s="17">
        <f>SUM(F45:J45)</f>
        <v>30</v>
      </c>
      <c r="F45" s="17">
        <v>30</v>
      </c>
      <c r="G45" s="17" t="s">
        <v>44</v>
      </c>
      <c r="H45" s="17" t="s">
        <v>44</v>
      </c>
      <c r="I45" s="17" t="s">
        <v>44</v>
      </c>
      <c r="J45" s="16" t="s">
        <v>44</v>
      </c>
    </row>
    <row r="46" spans="1:10" ht="25.5">
      <c r="A46" s="10"/>
      <c r="B46" s="7" t="s">
        <v>13</v>
      </c>
      <c r="C46" s="7"/>
      <c r="D46" s="8" t="s">
        <v>5</v>
      </c>
      <c r="E46" s="9">
        <f>SUM(F46:J46)</f>
        <v>234497.9</v>
      </c>
      <c r="F46" s="9">
        <f>F36</f>
        <v>53272.00000000001</v>
      </c>
      <c r="G46" s="9">
        <f>G36</f>
        <v>55586.100000000006</v>
      </c>
      <c r="H46" s="9">
        <f>H36</f>
        <v>56667.399999999994</v>
      </c>
      <c r="I46" s="9">
        <f>I36</f>
        <v>33605</v>
      </c>
      <c r="J46" s="31">
        <f>J36</f>
        <v>35367.4</v>
      </c>
    </row>
    <row r="47" spans="1:10" ht="23.25" customHeight="1">
      <c r="A47" s="54" t="s">
        <v>38</v>
      </c>
      <c r="B47" s="55"/>
      <c r="C47" s="55"/>
      <c r="D47" s="55"/>
      <c r="E47" s="55"/>
      <c r="F47" s="55"/>
      <c r="G47" s="55"/>
      <c r="H47" s="55"/>
      <c r="I47" s="55"/>
      <c r="J47" s="56"/>
    </row>
    <row r="48" spans="1:10" ht="51">
      <c r="A48" s="10" t="s">
        <v>0</v>
      </c>
      <c r="B48" s="11" t="s">
        <v>39</v>
      </c>
      <c r="C48" s="7" t="s">
        <v>9</v>
      </c>
      <c r="D48" s="8" t="s">
        <v>5</v>
      </c>
      <c r="E48" s="9">
        <f>E49+E50+E51</f>
        <v>226285.338</v>
      </c>
      <c r="F48" s="9">
        <f>F49+F50</f>
        <v>42125.338</v>
      </c>
      <c r="G48" s="9">
        <f>G49+G50</f>
        <v>44582</v>
      </c>
      <c r="H48" s="31">
        <f>H49+H50+H51</f>
        <v>47540.6</v>
      </c>
      <c r="I48" s="31">
        <f>I49+I50</f>
        <v>46018.7</v>
      </c>
      <c r="J48" s="31">
        <f>J49+J50</f>
        <v>46018.7</v>
      </c>
    </row>
    <row r="49" spans="1:12" ht="25.5">
      <c r="A49" s="10" t="s">
        <v>30</v>
      </c>
      <c r="B49" s="12" t="s">
        <v>40</v>
      </c>
      <c r="C49" s="7" t="s">
        <v>9</v>
      </c>
      <c r="D49" s="8" t="s">
        <v>5</v>
      </c>
      <c r="E49" s="9">
        <f>SUM(F49:J49)</f>
        <v>18014.538</v>
      </c>
      <c r="F49" s="17">
        <v>3496.038</v>
      </c>
      <c r="G49" s="17">
        <v>3478.5</v>
      </c>
      <c r="H49" s="16">
        <v>4378.6</v>
      </c>
      <c r="I49" s="16">
        <v>3330.7</v>
      </c>
      <c r="J49" s="16">
        <v>3330.7</v>
      </c>
      <c r="K49" s="27"/>
      <c r="L49" s="1" t="s">
        <v>12</v>
      </c>
    </row>
    <row r="50" spans="1:10" ht="25.5">
      <c r="A50" s="10" t="s">
        <v>32</v>
      </c>
      <c r="B50" s="12" t="s">
        <v>41</v>
      </c>
      <c r="C50" s="7" t="s">
        <v>9</v>
      </c>
      <c r="D50" s="8" t="s">
        <v>5</v>
      </c>
      <c r="E50" s="9">
        <f>SUM(F50:J50)</f>
        <v>207796.8</v>
      </c>
      <c r="F50" s="17">
        <v>38629.3</v>
      </c>
      <c r="G50" s="17">
        <v>41103.5</v>
      </c>
      <c r="H50" s="16">
        <v>42688</v>
      </c>
      <c r="I50" s="16">
        <v>42688</v>
      </c>
      <c r="J50" s="31">
        <v>42688</v>
      </c>
    </row>
    <row r="51" spans="1:10" ht="51">
      <c r="A51" s="10" t="s">
        <v>33</v>
      </c>
      <c r="B51" s="12" t="s">
        <v>53</v>
      </c>
      <c r="C51" s="7" t="s">
        <v>9</v>
      </c>
      <c r="D51" s="8" t="s">
        <v>5</v>
      </c>
      <c r="E51" s="9">
        <f>SUM(F51:J51)</f>
        <v>474</v>
      </c>
      <c r="F51" s="17" t="s">
        <v>44</v>
      </c>
      <c r="G51" s="17" t="s">
        <v>44</v>
      </c>
      <c r="H51" s="16">
        <v>474</v>
      </c>
      <c r="I51" s="16" t="s">
        <v>44</v>
      </c>
      <c r="J51" s="31" t="s">
        <v>44</v>
      </c>
    </row>
    <row r="52" spans="1:10" ht="25.5">
      <c r="A52" s="10"/>
      <c r="B52" s="7" t="s">
        <v>14</v>
      </c>
      <c r="C52" s="7" t="s">
        <v>9</v>
      </c>
      <c r="D52" s="8" t="s">
        <v>5</v>
      </c>
      <c r="E52" s="9">
        <f>SUM(F52:J52)</f>
        <v>226285.338</v>
      </c>
      <c r="F52" s="9">
        <f>F48</f>
        <v>42125.338</v>
      </c>
      <c r="G52" s="9">
        <f>G48</f>
        <v>44582</v>
      </c>
      <c r="H52" s="31">
        <f>H48</f>
        <v>47540.6</v>
      </c>
      <c r="I52" s="31">
        <f>I48</f>
        <v>46018.7</v>
      </c>
      <c r="J52" s="31">
        <f>J48</f>
        <v>46018.7</v>
      </c>
    </row>
    <row r="53" spans="1:10" ht="12.75">
      <c r="A53" s="57"/>
      <c r="B53" s="73" t="s">
        <v>42</v>
      </c>
      <c r="C53" s="76"/>
      <c r="D53" s="8" t="s">
        <v>6</v>
      </c>
      <c r="E53" s="9">
        <f aca="true" t="shared" si="4" ref="E53:J53">E54+E55</f>
        <v>638683.208</v>
      </c>
      <c r="F53" s="9">
        <f t="shared" si="4"/>
        <v>156786.418</v>
      </c>
      <c r="G53" s="9">
        <f t="shared" si="4"/>
        <v>121795.9</v>
      </c>
      <c r="H53" s="31">
        <f t="shared" si="4"/>
        <v>159448.38999999998</v>
      </c>
      <c r="I53" s="31">
        <f t="shared" si="4"/>
        <v>99445.09999999999</v>
      </c>
      <c r="J53" s="31">
        <f t="shared" si="4"/>
        <v>101207.4</v>
      </c>
    </row>
    <row r="54" spans="1:10" ht="25.5">
      <c r="A54" s="58"/>
      <c r="B54" s="74"/>
      <c r="C54" s="76"/>
      <c r="D54" s="8" t="s">
        <v>7</v>
      </c>
      <c r="E54" s="9">
        <f>SUM(F54:J54)</f>
        <v>141415.19999999998</v>
      </c>
      <c r="F54" s="9">
        <f>F33</f>
        <v>49131.5</v>
      </c>
      <c r="G54" s="9">
        <f>G33</f>
        <v>16262.9</v>
      </c>
      <c r="H54" s="31">
        <f>H33</f>
        <v>45855</v>
      </c>
      <c r="I54" s="31">
        <f>I33</f>
        <v>15082.9</v>
      </c>
      <c r="J54" s="31">
        <f>J33</f>
        <v>15082.9</v>
      </c>
    </row>
    <row r="55" spans="1:10" ht="25.5">
      <c r="A55" s="59"/>
      <c r="B55" s="75"/>
      <c r="C55" s="76"/>
      <c r="D55" s="8" t="s">
        <v>5</v>
      </c>
      <c r="E55" s="9">
        <f>SUM(F55:J55)</f>
        <v>497268.008</v>
      </c>
      <c r="F55" s="9">
        <f>F34+F46+F52</f>
        <v>107654.918</v>
      </c>
      <c r="G55" s="9">
        <f>G34+G46+G52</f>
        <v>105533</v>
      </c>
      <c r="H55" s="31">
        <f>H34+H46+H52</f>
        <v>113593.38999999998</v>
      </c>
      <c r="I55" s="31">
        <f>I34+I46+I52</f>
        <v>84362.2</v>
      </c>
      <c r="J55" s="31">
        <f>J34+J46+J52</f>
        <v>86124.5</v>
      </c>
    </row>
    <row r="56" spans="1:10" ht="15.75">
      <c r="A56" s="81"/>
      <c r="B56" s="81"/>
      <c r="C56" s="81"/>
      <c r="D56" s="2"/>
      <c r="E56" s="3"/>
      <c r="F56" s="4"/>
      <c r="G56" s="4"/>
      <c r="H56" s="4"/>
      <c r="I56" s="4"/>
      <c r="J56" s="32"/>
    </row>
    <row r="57" spans="1:10" ht="15.75">
      <c r="A57" s="81"/>
      <c r="B57" s="81"/>
      <c r="C57" s="81"/>
      <c r="D57" s="2" t="s">
        <v>43</v>
      </c>
      <c r="E57" s="3"/>
      <c r="F57" s="4"/>
      <c r="G57" s="4"/>
      <c r="H57" s="4"/>
      <c r="I57" s="4"/>
      <c r="J57" s="32"/>
    </row>
    <row r="58" spans="1:10" ht="15.75">
      <c r="A58" s="81"/>
      <c r="B58" s="81"/>
      <c r="C58" s="81"/>
      <c r="D58" s="2"/>
      <c r="E58" s="3"/>
      <c r="F58" s="4"/>
      <c r="G58" s="4"/>
      <c r="H58" s="4"/>
      <c r="I58" s="4"/>
      <c r="J58" s="32"/>
    </row>
    <row r="59" spans="1:10" ht="15.75">
      <c r="A59" s="81"/>
      <c r="B59" s="81"/>
      <c r="C59" s="81"/>
      <c r="D59" s="2"/>
      <c r="E59" s="3"/>
      <c r="F59" s="4"/>
      <c r="G59" s="4"/>
      <c r="H59" s="4"/>
      <c r="I59" s="4"/>
      <c r="J59" s="32"/>
    </row>
    <row r="60" ht="10.5" customHeight="1">
      <c r="E60" s="1" t="s">
        <v>12</v>
      </c>
    </row>
    <row r="61" spans="6:10" ht="12.75" hidden="1">
      <c r="F61" s="71" t="s">
        <v>12</v>
      </c>
      <c r="G61" s="72"/>
      <c r="H61" s="72"/>
      <c r="I61" s="72"/>
      <c r="J61" s="72"/>
    </row>
    <row r="62" spans="6:10" ht="12.75" hidden="1">
      <c r="F62" s="14" t="s">
        <v>12</v>
      </c>
      <c r="G62" s="14" t="s">
        <v>12</v>
      </c>
      <c r="H62" s="14" t="s">
        <v>12</v>
      </c>
      <c r="I62" s="14" t="s">
        <v>12</v>
      </c>
      <c r="J62" s="14" t="s">
        <v>12</v>
      </c>
    </row>
    <row r="63" spans="6:10" ht="12.75" hidden="1">
      <c r="F63" s="14" t="s">
        <v>12</v>
      </c>
      <c r="G63" s="14" t="s">
        <v>12</v>
      </c>
      <c r="H63" s="14" t="s">
        <v>12</v>
      </c>
      <c r="I63" s="14" t="s">
        <v>12</v>
      </c>
      <c r="J63" s="14" t="s">
        <v>12</v>
      </c>
    </row>
    <row r="64" ht="12.75" hidden="1"/>
  </sheetData>
  <sheetProtection/>
  <mergeCells count="48">
    <mergeCell ref="G1:J1"/>
    <mergeCell ref="G2:J2"/>
    <mergeCell ref="G3:J3"/>
    <mergeCell ref="A13:A15"/>
    <mergeCell ref="B13:B15"/>
    <mergeCell ref="C13:C15"/>
    <mergeCell ref="D13:D15"/>
    <mergeCell ref="E13:J13"/>
    <mergeCell ref="E14:E15"/>
    <mergeCell ref="G6:J6"/>
    <mergeCell ref="F61:J61"/>
    <mergeCell ref="B53:B55"/>
    <mergeCell ref="C53:C55"/>
    <mergeCell ref="A17:A19"/>
    <mergeCell ref="B17:B19"/>
    <mergeCell ref="C17:C19"/>
    <mergeCell ref="B20:B22"/>
    <mergeCell ref="C20:C22"/>
    <mergeCell ref="A56:C59"/>
    <mergeCell ref="A32:A34"/>
    <mergeCell ref="A47:J47"/>
    <mergeCell ref="A53:A55"/>
    <mergeCell ref="A20:A22"/>
    <mergeCell ref="C32:C34"/>
    <mergeCell ref="C23:C25"/>
    <mergeCell ref="A23:A25"/>
    <mergeCell ref="B23:B25"/>
    <mergeCell ref="D26:D28"/>
    <mergeCell ref="E26:J26"/>
    <mergeCell ref="E27:E28"/>
    <mergeCell ref="B11:I12"/>
    <mergeCell ref="F14:J14"/>
    <mergeCell ref="B32:B34"/>
    <mergeCell ref="A16:J16"/>
    <mergeCell ref="A35:J35"/>
    <mergeCell ref="G7:J7"/>
    <mergeCell ref="G8:J8"/>
    <mergeCell ref="A26:A28"/>
    <mergeCell ref="B26:B28"/>
    <mergeCell ref="C26:C28"/>
    <mergeCell ref="F27:J27"/>
    <mergeCell ref="A42:A44"/>
    <mergeCell ref="B42:B44"/>
    <mergeCell ref="C42:C44"/>
    <mergeCell ref="D42:D44"/>
    <mergeCell ref="E42:J42"/>
    <mergeCell ref="E43:E44"/>
    <mergeCell ref="F43:J43"/>
  </mergeCells>
  <printOptions/>
  <pageMargins left="0.7" right="0.7" top="0.75" bottom="0.75" header="0.3" footer="0.3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zinevichav</dc:creator>
  <cp:keywords/>
  <dc:description/>
  <cp:lastModifiedBy>Зиневич</cp:lastModifiedBy>
  <cp:lastPrinted>2018-12-24T03:48:32Z</cp:lastPrinted>
  <dcterms:created xsi:type="dcterms:W3CDTF">2014-02-14T10:26:29Z</dcterms:created>
  <dcterms:modified xsi:type="dcterms:W3CDTF">2018-12-24T05:03:41Z</dcterms:modified>
  <cp:category/>
  <cp:version/>
  <cp:contentType/>
  <cp:contentStatus/>
</cp:coreProperties>
</file>