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95" tabRatio="500" activeTab="0"/>
  </bookViews>
  <sheets>
    <sheet name="Лист1" sheetId="1" r:id="rId1"/>
  </sheets>
  <definedNames>
    <definedName name="_MailAutoSig" localSheetId="0">'Лист1'!#REF!</definedName>
    <definedName name="Excel_BuiltIn_Print_Area" localSheetId="0">'Лист1'!$A$1:$C$146</definedName>
    <definedName name="Excel_BuiltIn_Print_Titles" localSheetId="0">'Лист1'!$11:$12</definedName>
    <definedName name="_xlnm.Print_Area" localSheetId="0">'Лист1'!$A$1:$C$146</definedName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<sst xmlns="http://schemas.openxmlformats.org/spreadsheetml/2006/main" count="267" uniqueCount="257">
  <si>
    <t>УТВЕРЖДЕН</t>
  </si>
  <si>
    <t>постановлением  администрации</t>
  </si>
  <si>
    <t xml:space="preserve">Белоярского района </t>
  </si>
  <si>
    <t>О Т Ч Е Т</t>
  </si>
  <si>
    <t xml:space="preserve"> об исполнении бюджета Белоярского района за первое полугодие 2021 года</t>
  </si>
  <si>
    <t>1. Доходы бюджета</t>
  </si>
  <si>
    <t xml:space="preserve"> (рублей)</t>
  </si>
  <si>
    <t>Наименование показателя</t>
  </si>
  <si>
    <t xml:space="preserve">Код дохода </t>
  </si>
  <si>
    <t>Исполнено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</si>
  <si>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</si>
  <si>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</si>
  <si>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</si>
  <si>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</si>
  <si>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</si>
  <si>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</si>
  <si>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</si>
  <si>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</si>
  <si>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</si>
  <si>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</si>
  <si>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</si>
  <si>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</si>
  <si>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</si>
  <si>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</si>
  <si>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</si>
  <si>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</si>
  <si>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</si>
  <si>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</si>
  <si>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</si>
  <si>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взымаемый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</si>
  <si>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</si>
  <si>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</si>
  <si>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</si>
  <si>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Транспортный налог</t>
  </si>
  <si>
    <t>000 1 06 04 000 02 0000 110</t>
  </si>
  <si>
    <t>Земельный налог</t>
  </si>
  <si>
    <t>000 1 06 06 000 00 0000 110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</si>
  <si>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</si>
  <si>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</si>
  <si>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</si>
  <si>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</si>
  <si>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</si>
  <si>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</si>
  <si>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</si>
  <si>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</si>
  <si>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</si>
  <si>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</si>
  <si>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</si>
  <si>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</si>
  <si>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</si>
  <si>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</si>
  <si>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</si>
  <si>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</si>
  <si>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</si>
  <si>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</si>
  <si>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</si>
  <si>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</si>
  <si>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</si>
  <si>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</si>
  <si>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</si>
  <si>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</si>
  <si>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</si>
  <si>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</si>
  <si>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</si>
  <si>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</si>
  <si>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</si>
  <si>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</si>
  <si>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</si>
  <si>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</si>
  <si>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</si>
  <si>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</si>
  <si>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ШТРАФЫ, САНКЦИИ, ВОЗМЕЩЕНИЕ УЩЕРБА</t>
  </si>
  <si>
    <t>000 1 16 00000 00 0000 000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</si>
  <si>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
</t>
  </si>
  <si>
    <t>000 1 16 01000 00 0000 140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</si>
  <si>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</si>
  <si>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</si>
  <si>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</si>
  <si>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000 1 16 07 000 01 0000 140</t>
  </si>
  <si>
    <t>Платежи в целях возмещения причиненного ущерба (убытков)</t>
  </si>
  <si>
    <t>000 1 16 10 000 00 0000 140</t>
  </si>
  <si>
    <t>Платежи, уплачиваемые в целях возмещения вреда</t>
  </si>
  <si>
    <t>000 1 16 11 000 01 0000 140</t>
  </si>
  <si>
    <t xml:space="preserve">Прочие неналоговые доходы </t>
  </si>
  <si>
    <t>000 1 17 00000 00 0000 000</t>
  </si>
  <si>
    <t>ПРОЧИЕ НЕНАЛОГОВЫЕ ДОХОДЫ</t>
  </si>
  <si>
    <t>000 1 17 01 000 00 0000 140</t>
  </si>
  <si>
    <t>Невыясненные поступления, зачисляемые в бюджеты муниципальных районов</t>
  </si>
  <si>
    <t>000 1 17 01 050 05 0000 180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</si>
  <si>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</si>
  <si>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</si>
  <si>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</si>
  <si>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</si>
  <si>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</si>
  <si>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</si>
  <si>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 xml:space="preserve">Субсидии бюджетам бюджетной системы Российской Федерации (межбюджетные субсидии)
</t>
  </si>
  <si>
    <t>000 2 02 20000 00 0000 150</t>
  </si>
  <si>
    <t>Субвенции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</si>
  <si>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</si>
  <si>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</si>
  <si>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</si>
  <si>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 xml:space="preserve">Прочие безвозмездные поступления в бюджеты муниципальных районов
</t>
  </si>
  <si>
    <t>000 2  07 05030 05 0000 150</t>
  </si>
  <si>
    <t xml:space="preserve">Возврат остатков субсидий, субвенций и иных межбюджетных трансфертов, имеющих целевое назначение, прошлых  лет из бюджетов муниципальных районов
</t>
  </si>
  <si>
    <t>000 2 19 60010 05 0000 150</t>
  </si>
  <si>
    <t>Доходы бюджета — ВСЕГО</t>
  </si>
  <si>
    <t xml:space="preserve">                             2. Расходы бюджета </t>
  </si>
  <si>
    <t xml:space="preserve"> Наименование показателя</t>
  </si>
  <si>
    <t xml:space="preserve">Код расхода </t>
  </si>
  <si>
    <t>Код расхода по КФСР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</si>
  <si>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</si>
  <si>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</si>
  <si>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</si>
  <si>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</si>
  <si>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</si>
  <si>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</si>
  <si>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</si>
  <si>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</si>
  <si>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Судебная система 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</si>
  <si>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</si>
  <si>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</si>
  <si>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</si>
  <si>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</si>
  <si>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</si>
  <si>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</si>
  <si>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</si>
  <si>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</si>
  <si>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</si>
  <si>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</si>
  <si>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</si>
  <si>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</si>
  <si>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</si>
  <si>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</si>
  <si>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</si>
  <si>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 чрезвычайных ситуаций природного и техногенного характера, гражданская оборона</t>
  </si>
  <si>
    <t>000 0309 0000000 000 000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</si>
  <si>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</si>
  <si>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000 0310 000000 000 000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</si>
  <si>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</si>
  <si>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</si>
  <si>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</si>
  <si>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</si>
  <si>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</si>
  <si>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</si>
  <si>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</si>
  <si>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</si>
  <si>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</si>
  <si>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</si>
  <si>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Дорожное хозяйство (дорожные фонды)</t>
  </si>
  <si>
    <t>000 0409 0000000 000 000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</si>
  <si>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</si>
  <si>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</si>
  <si>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</si>
  <si>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</si>
  <si>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</si>
  <si>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</si>
  <si>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</si>
  <si>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</si>
  <si>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</si>
  <si>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</si>
  <si>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</si>
  <si>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</si>
  <si>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</si>
  <si>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</si>
  <si>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</si>
  <si>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</si>
  <si>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</si>
  <si>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</si>
  <si>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</si>
  <si>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</si>
  <si>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</si>
  <si>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</si>
  <si>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</si>
  <si>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</si>
  <si>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</si>
  <si>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Дополнительное образование детей</t>
  </si>
  <si>
    <t>000 0703 0000000 000 000</t>
  </si>
  <si>
    <t xml:space="preserve">Молодежная политика 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</si>
  <si>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</si>
  <si>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</si>
  <si>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</si>
  <si>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</si>
  <si>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</si>
  <si>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</si>
  <si>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</si>
  <si>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Другие вопросы в области культуры, кинематографии</t>
  </si>
  <si>
    <t>000 0804 0000000 000 000</t>
  </si>
  <si>
    <t xml:space="preserve">Здравоохрание </t>
  </si>
  <si>
    <t>000 0900 0000000 000 000</t>
  </si>
  <si>
    <t xml:space="preserve">Здравоохранение </t>
  </si>
  <si>
    <t>000 09 00 000000 000 000</t>
  </si>
  <si>
    <t>Санитарно-эпидемиологическое благополучие</t>
  </si>
  <si>
    <t>000 0907 0000000 000 000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</si>
  <si>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</si>
  <si>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</si>
  <si>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</si>
  <si>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</si>
  <si>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</si>
  <si>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</si>
  <si>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</si>
  <si>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</si>
  <si>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</si>
  <si>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</si>
  <si>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</si>
  <si>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</si>
  <si>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</si>
  <si>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</si>
  <si>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</si>
  <si>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</si>
  <si>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</si>
  <si>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</si>
  <si>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</si>
  <si>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</si>
  <si>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</si>
  <si>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</si>
  <si>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 xml:space="preserve">Обслуживание государственного и муниципального долга </t>
  </si>
  <si>
    <t>000 1300 000000 000 000</t>
  </si>
  <si>
    <t xml:space="preserve">Обслуживание государственного (муниципального) внутреннего долга </t>
  </si>
  <si>
    <t>000 1301 000000 000 000</t>
  </si>
  <si>
    <t xml:space="preserve">Межбюджетные трансферты общего характера  бюджетам бюджетной системы Российской Федерации 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</si>
  <si>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</si>
  <si>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</si>
  <si>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</si>
  <si>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Прочие межбюджетные трансферты  общего характера</t>
  </si>
  <si>
    <t>000 1403 0000000 000 000</t>
  </si>
  <si>
    <t>Расходы бюджета — ВСЕГО</t>
  </si>
  <si>
    <t>Результат исполнения бюджета (дефицит "-", профицит "+")</t>
  </si>
  <si>
    <t xml:space="preserve">                                3.  Источники финансирования дефицита бюджета </t>
  </si>
  <si>
    <t>Код источника</t>
  </si>
  <si>
    <t>Бюджетные кредиты от других бюджетов бюджетной системы Российской Федерации</t>
  </si>
  <si>
    <t>050 01 03 00 00 00 0000 000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</si>
  <si>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</si>
  <si>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050 01 03 01 00 05 0000 710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</si>
  <si>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</si>
  <si>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050 01 03 01 00 05 0000 810</t>
  </si>
  <si>
    <t xml:space="preserve">Иные источники внутреннего финансирования дефицитов бюджетов </t>
  </si>
  <si>
    <t>050 01 06 00 00 00 0000 000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</si>
  <si>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</si>
  <si>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000 01 06 01 00 05 0000 630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</si>
  <si>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</si>
  <si>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050 01 06 05 01 05 0000 640</t>
  </si>
  <si>
    <t>Предоставление бюджетных кредитов юридическим лицам из бюджетов муниципальных районов в валюте Российской Федерации</t>
  </si>
  <si>
    <t>050 01 06 05 01 05 0000 540</t>
  </si>
  <si>
    <t xml:space="preserve">Возврат прочих бюджетных кредитов (ссуд), предоставленных бюджетами муниципальных районов внутри страны  </t>
  </si>
  <si>
    <t>000 01 06 08 00 05 0000 640</t>
  </si>
  <si>
    <t>Изменение остатков средств на счетах по учету средств бюджета</t>
  </si>
  <si>
    <t>050 01 05 00 00 00 0000 000</t>
  </si>
  <si>
    <t>Увеличение прочих остатков денежных средств бюджетов муниципальных районов</t>
  </si>
  <si>
    <t>050 01 05 02 01 05 0000 510</t>
  </si>
  <si>
    <t>Уменьшение прочих остатков денежных средств бюджетов муниципальных районов</t>
  </si>
  <si>
    <t>050 01 05 02 01 05 0000 610</t>
  </si>
  <si>
    <t>Источники финансирования дефицита бюджета — ВСЕГО</t>
  </si>
  <si>
    <t xml:space="preserve">                                              ____________________</t>
  </si>
  <si>
    <t>Прочие расходы</t>
  </si>
  <si>
    <t>000 0111 0700500 870 290</t>
  </si>
  <si>
    <t xml:space="preserve">                                             </t>
  </si>
  <si>
    <t>от 30 августа 2021 года № 710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</si>
</sst>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\-??_р_._-;_-@_-"/>
    <numFmt numFmtId="177" formatCode="###\ ###\ ###\ ##0.00"/>
    <numFmt numFmtId="178" formatCode="#\ ###\ ###\ ##0.00"/>
  </numFmts>
  <fonts count="45">
    <font>
      <sz val="8"/>
      <name val="Arial Cyr"/>
      <family val="2"/>
    </font>
    <font>
      <sz val="11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ill="0" applyBorder="0" applyAlignment="0" applyProtection="0"/>
    <xf numFmtId="41" fontId="7" fillId="0" borderId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77" fontId="5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49" fontId="4" fillId="33" borderId="13" xfId="0" applyNumberFormat="1" applyFont="1" applyFill="1" applyBorder="1" applyAlignment="1">
      <alignment horizontal="center" vertical="center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center" vertical="center"/>
    </xf>
    <xf numFmtId="177" fontId="4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177" fontId="4" fillId="34" borderId="13" xfId="0" applyNumberFormat="1" applyFont="1" applyFill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177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/>
    </xf>
    <xf numFmtId="49" fontId="4" fillId="0" borderId="0" xfId="0" applyNumberFormat="1" applyFont="1" applyBorder="1" applyAlignment="1">
      <alignment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/>
    </xf>
    <xf numFmtId="177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>
      <alignment horizontal="center" vertical="center"/>
    </xf>
    <xf numFmtId="178" fontId="4" fillId="33" borderId="13" xfId="62" applyNumberFormat="1" applyFont="1" applyFill="1" applyBorder="1" applyAlignment="1" applyProtection="1">
      <alignment horizontal="center" vertical="center"/>
      <protection locked="0"/>
    </xf>
    <xf numFmtId="177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177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>
      <alignment horizontal="left" vertical="center" wrapText="1"/>
    </xf>
    <xf numFmtId="49" fontId="4" fillId="34" borderId="20" xfId="0" applyNumberFormat="1" applyFont="1" applyFill="1" applyBorder="1" applyAlignment="1">
      <alignment horizontal="center"/>
    </xf>
    <xf numFmtId="177" fontId="4" fillId="34" borderId="15" xfId="0" applyNumberFormat="1" applyFont="1" applyFill="1" applyBorder="1" applyAlignment="1" applyProtection="1">
      <alignment horizontal="center"/>
      <protection locked="0"/>
    </xf>
    <xf numFmtId="177" fontId="4" fillId="0" borderId="15" xfId="0" applyNumberFormat="1" applyFont="1" applyBorder="1" applyAlignment="1" applyProtection="1">
      <alignment horizontal="right" vertical="center"/>
      <protection locked="0"/>
    </xf>
    <xf numFmtId="177" fontId="4" fillId="33" borderId="13" xfId="62" applyNumberFormat="1" applyFont="1" applyFill="1" applyBorder="1" applyAlignment="1" applyProtection="1">
      <alignment horizontal="center" vertical="center"/>
      <protection locked="0"/>
    </xf>
    <xf numFmtId="49" fontId="4" fillId="34" borderId="17" xfId="0" applyNumberFormat="1" applyFont="1" applyFill="1" applyBorder="1" applyAlignment="1">
      <alignment horizontal="center" vertical="center"/>
    </xf>
    <xf numFmtId="177" fontId="4" fillId="34" borderId="13" xfId="62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33" borderId="13" xfId="0" applyFont="1" applyFill="1" applyBorder="1" applyAlignment="1" applyProtection="1">
      <alignment vertical="top" wrapText="1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>
      <alignment vertical="distributed" wrapText="1"/>
    </xf>
    <xf numFmtId="0" fontId="5" fillId="0" borderId="20" xfId="0" applyFont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vertical="distributed" wrapText="1"/>
    </xf>
    <xf numFmtId="49" fontId="4" fillId="0" borderId="11" xfId="0" applyNumberFormat="1" applyFont="1" applyFill="1" applyBorder="1" applyAlignment="1">
      <alignment horizontal="center"/>
    </xf>
    <xf numFmtId="177" fontId="4" fillId="0" borderId="2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distributed" wrapText="1"/>
    </xf>
    <xf numFmtId="49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Border="1" applyAlignment="1" applyProtection="1">
      <alignment horizontal="center"/>
      <protection locked="0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wrapTex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workbookViewId="0" topLeftCell="A1">
      <selection activeCell="G11" sqref="G11"/>
    </sheetView>
  </sheetViews>
  <sheetFormatPr defaultColWidth="9.140625" defaultRowHeight="12"/>
  <cols>
    <col min="1" max="1" width="61.7109375" style="5" customWidth="1"/>
    <col min="2" max="2" width="43.7109375" style="6" customWidth="1"/>
    <col min="3" max="3" width="29.28125" style="7" customWidth="1"/>
    <col min="4" max="4" width="34.421875" style="8" customWidth="1"/>
    <col min="5" max="12" width="11.00390625" style="8" customWidth="1"/>
    <col min="13" max="16384" width="9.140625" style="8" customWidth="1"/>
  </cols>
  <sheetData>
    <row r="1" spans="2:3" ht="21.75" customHeight="1">
      <c r="B1" s="83" t="s">
        <v>0</v>
      </c>
      <c r="C1" s="83"/>
    </row>
    <row r="2" spans="1:3" s="1" customFormat="1" ht="18.75" customHeight="1">
      <c r="A2" s="5"/>
      <c r="B2" s="84" t="s">
        <v>1</v>
      </c>
      <c r="C2" s="84"/>
    </row>
    <row r="3" spans="1:3" s="1" customFormat="1" ht="18" customHeight="1">
      <c r="A3" s="5"/>
      <c r="B3" s="84" t="s">
        <v>2</v>
      </c>
      <c r="C3" s="84"/>
    </row>
    <row r="4" spans="1:3" s="1" customFormat="1" ht="25.5" customHeight="1">
      <c r="A4" s="5"/>
      <c r="B4" s="84" t="s">
        <v>256</v>
      </c>
      <c r="C4" s="84"/>
    </row>
    <row r="5" spans="1:3" s="1" customFormat="1" ht="21" customHeight="1">
      <c r="A5" s="5"/>
      <c r="B5" s="9"/>
      <c r="C5" s="10"/>
    </row>
    <row r="6" spans="1:3" s="1" customFormat="1" ht="31.5" customHeight="1">
      <c r="A6" s="85" t="s">
        <v>3</v>
      </c>
      <c r="B6" s="85"/>
      <c r="C6" s="85"/>
    </row>
    <row r="7" spans="1:3" s="1" customFormat="1" ht="23.25" customHeight="1">
      <c r="A7" s="85" t="s">
        <v>4</v>
      </c>
      <c r="B7" s="85"/>
      <c r="C7" s="85"/>
    </row>
    <row r="8" spans="1:3" s="1" customFormat="1" ht="18.75">
      <c r="A8" s="11"/>
      <c r="B8" s="11"/>
      <c r="C8" s="12"/>
    </row>
    <row r="9" spans="1:3" s="1" customFormat="1" ht="30.75" customHeight="1">
      <c r="A9" s="77" t="s">
        <v>5</v>
      </c>
      <c r="B9" s="77"/>
      <c r="C9" s="77"/>
    </row>
    <row r="10" spans="1:3" s="1" customFormat="1" ht="19.5" customHeight="1">
      <c r="A10" s="13"/>
      <c r="B10" s="14"/>
      <c r="C10" s="15" t="s">
        <v>6</v>
      </c>
    </row>
    <row r="11" spans="1:3" s="2" customFormat="1" ht="33" customHeight="1">
      <c r="A11" s="16" t="s">
        <v>7</v>
      </c>
      <c r="B11" s="17" t="s">
        <v>8</v>
      </c>
      <c r="C11" s="18" t="s">
        <v>9</v>
      </c>
    </row>
    <row r="12" spans="1:3" s="2" customFormat="1" ht="24.75" customHeight="1">
      <c r="A12" s="19">
        <v>1</v>
      </c>
      <c r="B12" s="20" t="s">
        <v>10</v>
      </c>
      <c r="C12" s="21">
        <v>3</v>
      </c>
    </row>
    <row r="13" spans="1:3" ht="36" customHeight="1">
      <c r="A13" s="22" t="s">
        <v>11</v>
      </c>
      <c r="B13" s="23" t="s">
        <v>12</v>
      </c>
      <c r="C13" s="24">
        <f>C14+C16+C18+C23+C26+C29+C34+C36+C39+C43+C50</f>
        <v>415472772.8899999</v>
      </c>
    </row>
    <row r="14" spans="1:3" ht="27.75" customHeight="1">
      <c r="A14" s="22" t="s">
        <v>13</v>
      </c>
      <c r="B14" s="23" t="s">
        <v>14</v>
      </c>
      <c r="C14" s="24">
        <f>C15</f>
        <v>317063611.32</v>
      </c>
    </row>
    <row r="15" spans="1:3" ht="33.75" customHeight="1">
      <c r="A15" s="25" t="s">
        <v>15</v>
      </c>
      <c r="B15" s="26" t="s">
        <v>16</v>
      </c>
      <c r="C15" s="27">
        <v>317063611.32</v>
      </c>
    </row>
    <row r="16" spans="1:3" ht="77.25" customHeight="1">
      <c r="A16" s="28" t="s">
        <v>17</v>
      </c>
      <c r="B16" s="29" t="s">
        <v>18</v>
      </c>
      <c r="C16" s="24">
        <f>C17</f>
        <v>4339790.44</v>
      </c>
    </row>
    <row r="17" spans="1:3" ht="58.5" customHeight="1">
      <c r="A17" s="25" t="s">
        <v>19</v>
      </c>
      <c r="B17" s="30" t="s">
        <v>20</v>
      </c>
      <c r="C17" s="27">
        <v>4339790.44</v>
      </c>
    </row>
    <row r="18" spans="1:3" ht="35.25" customHeight="1">
      <c r="A18" s="28" t="s">
        <v>21</v>
      </c>
      <c r="B18" s="23" t="s">
        <v>22</v>
      </c>
      <c r="C18" s="24">
        <f>C19+C20+C21+C22</f>
        <v>42008663.81</v>
      </c>
    </row>
    <row r="19" spans="1:3" ht="42" customHeight="1">
      <c r="A19" s="25" t="s">
        <v>23</v>
      </c>
      <c r="B19" s="26" t="s">
        <v>24</v>
      </c>
      <c r="C19" s="27">
        <v>33315454.16</v>
      </c>
    </row>
    <row r="20" spans="1:3" ht="42" customHeight="1">
      <c r="A20" s="25" t="s">
        <v>25</v>
      </c>
      <c r="B20" s="26" t="s">
        <v>26</v>
      </c>
      <c r="C20" s="27">
        <v>5235441.88</v>
      </c>
    </row>
    <row r="21" spans="1:3" ht="27.75" customHeight="1">
      <c r="A21" s="25" t="s">
        <v>27</v>
      </c>
      <c r="B21" s="26" t="s">
        <v>28</v>
      </c>
      <c r="C21" s="27">
        <v>0</v>
      </c>
    </row>
    <row r="22" spans="1:11" ht="39.75" customHeight="1">
      <c r="A22" s="25" t="s">
        <v>29</v>
      </c>
      <c r="B22" s="26" t="s">
        <v>30</v>
      </c>
      <c r="C22" s="27">
        <v>3457767.77</v>
      </c>
      <c r="D22" s="31"/>
      <c r="E22" s="31"/>
      <c r="F22" s="31"/>
      <c r="G22" s="31"/>
      <c r="H22" s="31"/>
      <c r="I22" s="31"/>
      <c r="J22" s="31"/>
      <c r="K22" s="31"/>
    </row>
    <row r="23" spans="1:11" s="3" customFormat="1" ht="39.75" customHeight="1">
      <c r="A23" s="22" t="s">
        <v>31</v>
      </c>
      <c r="B23" s="23" t="s">
        <v>32</v>
      </c>
      <c r="C23" s="24">
        <f>C24+C25</f>
        <v>1681420.02</v>
      </c>
      <c r="D23" s="32"/>
      <c r="E23" s="32"/>
      <c r="F23" s="32"/>
      <c r="G23" s="32"/>
      <c r="H23" s="32"/>
      <c r="I23" s="32"/>
      <c r="J23" s="32"/>
      <c r="K23" s="32"/>
    </row>
    <row r="24" spans="1:11" ht="29.25" customHeight="1">
      <c r="A24" s="33" t="s">
        <v>33</v>
      </c>
      <c r="B24" s="26" t="s">
        <v>34</v>
      </c>
      <c r="C24" s="34">
        <v>1660208.52</v>
      </c>
      <c r="D24" s="31"/>
      <c r="E24" s="31"/>
      <c r="F24" s="31"/>
      <c r="G24" s="31"/>
      <c r="H24" s="31"/>
      <c r="I24" s="31"/>
      <c r="J24" s="31"/>
      <c r="K24" s="31"/>
    </row>
    <row r="25" spans="1:11" ht="28.5" customHeight="1">
      <c r="A25" s="33" t="s">
        <v>35</v>
      </c>
      <c r="B25" s="26" t="s">
        <v>36</v>
      </c>
      <c r="C25" s="27">
        <v>21211.5</v>
      </c>
      <c r="D25" s="31"/>
      <c r="E25" s="31"/>
      <c r="F25" s="31"/>
      <c r="G25" s="31"/>
      <c r="H25" s="31"/>
      <c r="I25" s="31"/>
      <c r="J25" s="31"/>
      <c r="K25" s="31"/>
    </row>
    <row r="26" spans="1:3" s="3" customFormat="1" ht="32.25" customHeight="1">
      <c r="A26" s="22" t="s">
        <v>37</v>
      </c>
      <c r="B26" s="23" t="s">
        <v>38</v>
      </c>
      <c r="C26" s="24">
        <f>C27+C28</f>
        <v>1711970.84</v>
      </c>
    </row>
    <row r="27" spans="1:3" ht="60" customHeight="1">
      <c r="A27" s="25" t="s">
        <v>39</v>
      </c>
      <c r="B27" s="26" t="s">
        <v>40</v>
      </c>
      <c r="C27" s="27">
        <v>1652770.84</v>
      </c>
    </row>
    <row r="28" spans="1:3" ht="75">
      <c r="A28" s="25" t="s">
        <v>41</v>
      </c>
      <c r="B28" s="26" t="s">
        <v>42</v>
      </c>
      <c r="C28" s="27">
        <v>59200</v>
      </c>
    </row>
    <row r="29" spans="1:3" ht="87.75" customHeight="1">
      <c r="A29" s="28" t="s">
        <v>43</v>
      </c>
      <c r="B29" s="23" t="s">
        <v>44</v>
      </c>
      <c r="C29" s="24">
        <f>C30+C31+C32+C33</f>
        <v>11978575.98</v>
      </c>
    </row>
    <row r="30" spans="1:3" ht="34.5" customHeight="1">
      <c r="A30" s="25" t="s">
        <v>45</v>
      </c>
      <c r="B30" s="26" t="s">
        <v>46</v>
      </c>
      <c r="C30" s="27">
        <v>128902.6</v>
      </c>
    </row>
    <row r="31" spans="1:3" ht="147" customHeight="1">
      <c r="A31" s="25" t="s">
        <v>47</v>
      </c>
      <c r="B31" s="26" t="s">
        <v>48</v>
      </c>
      <c r="C31" s="35">
        <v>9463112.89</v>
      </c>
    </row>
    <row r="32" spans="1:3" ht="36" customHeight="1">
      <c r="A32" s="25" t="s">
        <v>49</v>
      </c>
      <c r="B32" s="26" t="s">
        <v>50</v>
      </c>
      <c r="C32" s="35">
        <v>1899434.4</v>
      </c>
    </row>
    <row r="33" spans="1:3" ht="171.75" customHeight="1">
      <c r="A33" s="25" t="s">
        <v>51</v>
      </c>
      <c r="B33" s="26" t="s">
        <v>52</v>
      </c>
      <c r="C33" s="27">
        <v>487126.09</v>
      </c>
    </row>
    <row r="34" spans="1:3" ht="43.5" customHeight="1">
      <c r="A34" s="28" t="s">
        <v>53</v>
      </c>
      <c r="B34" s="23" t="s">
        <v>54</v>
      </c>
      <c r="C34" s="24">
        <f>C35</f>
        <v>11754007.09</v>
      </c>
    </row>
    <row r="35" spans="1:3" ht="40.5" customHeight="1">
      <c r="A35" s="25" t="s">
        <v>55</v>
      </c>
      <c r="B35" s="26" t="s">
        <v>56</v>
      </c>
      <c r="C35" s="27">
        <v>11754007.09</v>
      </c>
    </row>
    <row r="36" spans="1:3" s="3" customFormat="1" ht="74.25" customHeight="1">
      <c r="A36" s="22" t="s">
        <v>57</v>
      </c>
      <c r="B36" s="23" t="s">
        <v>58</v>
      </c>
      <c r="C36" s="24">
        <f>C37+C38</f>
        <v>2850674.63</v>
      </c>
    </row>
    <row r="37" spans="1:3" ht="33" customHeight="1">
      <c r="A37" s="36" t="s">
        <v>59</v>
      </c>
      <c r="B37" s="26" t="s">
        <v>60</v>
      </c>
      <c r="C37" s="27">
        <v>1955368.56</v>
      </c>
    </row>
    <row r="38" spans="1:3" ht="37.5" customHeight="1">
      <c r="A38" s="36" t="s">
        <v>61</v>
      </c>
      <c r="B38" s="26" t="s">
        <v>62</v>
      </c>
      <c r="C38" s="27">
        <v>895306.07</v>
      </c>
    </row>
    <row r="39" spans="1:3" s="3" customFormat="1" ht="57.75" customHeight="1">
      <c r="A39" s="22" t="s">
        <v>63</v>
      </c>
      <c r="B39" s="23" t="s">
        <v>64</v>
      </c>
      <c r="C39" s="24">
        <f>C40+C41+C42</f>
        <v>20832161.56</v>
      </c>
    </row>
    <row r="40" spans="1:3" ht="30" customHeight="1">
      <c r="A40" s="33" t="s">
        <v>65</v>
      </c>
      <c r="B40" s="26" t="s">
        <v>66</v>
      </c>
      <c r="C40" s="27">
        <v>17836025.63</v>
      </c>
    </row>
    <row r="41" spans="1:3" ht="165.75" customHeight="1">
      <c r="A41" s="25" t="s">
        <v>67</v>
      </c>
      <c r="B41" s="26" t="s">
        <v>68</v>
      </c>
      <c r="C41" s="27">
        <v>2654366.65</v>
      </c>
    </row>
    <row r="42" spans="1:3" ht="69.75" customHeight="1">
      <c r="A42" s="25" t="s">
        <v>69</v>
      </c>
      <c r="B42" s="26" t="s">
        <v>70</v>
      </c>
      <c r="C42" s="27">
        <v>341769.28</v>
      </c>
    </row>
    <row r="43" spans="1:3" ht="45" customHeight="1">
      <c r="A43" s="22" t="s">
        <v>71</v>
      </c>
      <c r="B43" s="23" t="s">
        <v>72</v>
      </c>
      <c r="C43" s="24">
        <f>SUM(C44:C48)</f>
        <v>1261942.2000000002</v>
      </c>
    </row>
    <row r="44" spans="1:3" ht="79.5" customHeight="1">
      <c r="A44" s="25" t="s">
        <v>73</v>
      </c>
      <c r="B44" s="26" t="s">
        <v>74</v>
      </c>
      <c r="C44" s="27">
        <v>1453249.86</v>
      </c>
    </row>
    <row r="45" spans="1:3" ht="56.25" customHeight="1">
      <c r="A45" s="25" t="s">
        <v>75</v>
      </c>
      <c r="B45" s="26" t="s">
        <v>76</v>
      </c>
      <c r="C45" s="27">
        <v>123500</v>
      </c>
    </row>
    <row r="46" spans="1:3" ht="206.25" customHeight="1">
      <c r="A46" s="25" t="s">
        <v>77</v>
      </c>
      <c r="B46" s="26" t="s">
        <v>78</v>
      </c>
      <c r="C46" s="27">
        <v>109382.71</v>
      </c>
    </row>
    <row r="47" spans="1:3" ht="41.25" customHeight="1">
      <c r="A47" s="25" t="s">
        <v>79</v>
      </c>
      <c r="B47" s="26" t="s">
        <v>80</v>
      </c>
      <c r="C47" s="35">
        <v>-677824.37</v>
      </c>
    </row>
    <row r="48" spans="1:3" ht="39.75" customHeight="1">
      <c r="A48" s="25" t="s">
        <v>81</v>
      </c>
      <c r="B48" s="26" t="s">
        <v>82</v>
      </c>
      <c r="C48" s="27">
        <v>253634</v>
      </c>
    </row>
    <row r="49" spans="1:3" ht="87" customHeight="1" hidden="1">
      <c r="A49" s="22" t="s">
        <v>83</v>
      </c>
      <c r="B49" s="23" t="s">
        <v>84</v>
      </c>
      <c r="C49" s="24" t="e">
        <f>NA()</f>
        <v>#N/A</v>
      </c>
    </row>
    <row r="50" spans="1:3" ht="28.5" customHeight="1">
      <c r="A50" s="22" t="s">
        <v>85</v>
      </c>
      <c r="B50" s="37" t="s">
        <v>86</v>
      </c>
      <c r="C50" s="38">
        <f>C51</f>
        <v>-10045</v>
      </c>
    </row>
    <row r="51" spans="1:256" ht="60" customHeight="1">
      <c r="A51" s="39" t="s">
        <v>87</v>
      </c>
      <c r="B51" s="26" t="s">
        <v>88</v>
      </c>
      <c r="C51" s="34">
        <v>-10045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3" s="3" customFormat="1" ht="34.5" customHeight="1">
      <c r="A52" s="22" t="s">
        <v>89</v>
      </c>
      <c r="B52" s="23" t="s">
        <v>90</v>
      </c>
      <c r="C52" s="24">
        <f>C53+C58+C59</f>
        <v>1445383952.9999998</v>
      </c>
    </row>
    <row r="53" spans="1:3" ht="62.25" customHeight="1">
      <c r="A53" s="25" t="s">
        <v>91</v>
      </c>
      <c r="B53" s="40" t="s">
        <v>92</v>
      </c>
      <c r="C53" s="34">
        <f>C54+C55+C56+C57</f>
        <v>1439498419.6499999</v>
      </c>
    </row>
    <row r="54" spans="1:3" ht="45.75" customHeight="1">
      <c r="A54" s="41" t="s">
        <v>93</v>
      </c>
      <c r="B54" s="26" t="s">
        <v>94</v>
      </c>
      <c r="C54" s="27">
        <v>246751500</v>
      </c>
    </row>
    <row r="55" spans="1:3" ht="72.75" customHeight="1">
      <c r="A55" s="25" t="s">
        <v>95</v>
      </c>
      <c r="B55" s="26" t="s">
        <v>96</v>
      </c>
      <c r="C55" s="27">
        <v>140580822.36</v>
      </c>
    </row>
    <row r="56" spans="1:3" ht="43.5" customHeight="1">
      <c r="A56" s="41" t="s">
        <v>97</v>
      </c>
      <c r="B56" s="26" t="s">
        <v>98</v>
      </c>
      <c r="C56" s="27">
        <v>955847483.51</v>
      </c>
    </row>
    <row r="57" spans="1:3" ht="33" customHeight="1">
      <c r="A57" s="25" t="s">
        <v>99</v>
      </c>
      <c r="B57" s="26" t="s">
        <v>100</v>
      </c>
      <c r="C57" s="27">
        <v>96318613.78</v>
      </c>
    </row>
    <row r="58" spans="1:3" ht="45.75" customHeight="1">
      <c r="A58" s="25" t="s">
        <v>101</v>
      </c>
      <c r="B58" s="26" t="s">
        <v>102</v>
      </c>
      <c r="C58" s="35">
        <v>10600000</v>
      </c>
    </row>
    <row r="59" spans="1:3" ht="96" customHeight="1">
      <c r="A59" s="25" t="s">
        <v>103</v>
      </c>
      <c r="B59" s="26" t="s">
        <v>104</v>
      </c>
      <c r="C59" s="35">
        <v>-4714466.65</v>
      </c>
    </row>
    <row r="60" spans="1:3" ht="34.5" customHeight="1">
      <c r="A60" s="22" t="s">
        <v>105</v>
      </c>
      <c r="B60" s="23"/>
      <c r="C60" s="24">
        <f>C13+C52</f>
        <v>1860856725.8899996</v>
      </c>
    </row>
    <row r="61" spans="1:3" s="4" customFormat="1" ht="35.25" customHeight="1">
      <c r="A61" s="42"/>
      <c r="B61" s="43"/>
      <c r="C61" s="44"/>
    </row>
    <row r="62" spans="1:3" s="4" customFormat="1" ht="42" customHeight="1">
      <c r="A62" s="78" t="s">
        <v>106</v>
      </c>
      <c r="B62" s="78"/>
      <c r="C62" s="15"/>
    </row>
    <row r="63" spans="1:3" s="4" customFormat="1" ht="1.5" customHeight="1" hidden="1">
      <c r="A63" s="80" t="s">
        <v>107</v>
      </c>
      <c r="B63" s="81" t="s">
        <v>108</v>
      </c>
      <c r="C63" s="76" t="s">
        <v>9</v>
      </c>
    </row>
    <row r="64" spans="1:3" s="4" customFormat="1" ht="18.75" hidden="1">
      <c r="A64" s="80"/>
      <c r="B64" s="81"/>
      <c r="C64" s="76"/>
    </row>
    <row r="65" spans="1:3" s="4" customFormat="1" ht="18.75" hidden="1">
      <c r="A65" s="45">
        <v>1</v>
      </c>
      <c r="B65" s="46" t="s">
        <v>10</v>
      </c>
      <c r="C65" s="47">
        <v>3</v>
      </c>
    </row>
    <row r="66" spans="1:3" s="4" customFormat="1" ht="18.75">
      <c r="A66" s="16" t="s">
        <v>7</v>
      </c>
      <c r="B66" s="17" t="s">
        <v>109</v>
      </c>
      <c r="C66" s="18" t="s">
        <v>9</v>
      </c>
    </row>
    <row r="67" spans="1:3" s="4" customFormat="1" ht="18.75">
      <c r="A67" s="19">
        <v>1</v>
      </c>
      <c r="B67" s="20" t="s">
        <v>10</v>
      </c>
      <c r="C67" s="21">
        <v>3</v>
      </c>
    </row>
    <row r="68" spans="1:3" s="4" customFormat="1" ht="30.75" customHeight="1">
      <c r="A68" s="22" t="s">
        <v>110</v>
      </c>
      <c r="B68" s="48" t="s">
        <v>111</v>
      </c>
      <c r="C68" s="24">
        <f>C69+C70+C71+C73+C75+C74+C72</f>
        <v>230357774.14</v>
      </c>
    </row>
    <row r="69" spans="1:3" s="4" customFormat="1" ht="69" customHeight="1">
      <c r="A69" s="49" t="s">
        <v>112</v>
      </c>
      <c r="B69" s="50" t="s">
        <v>113</v>
      </c>
      <c r="C69" s="47">
        <v>4322777.68</v>
      </c>
    </row>
    <row r="70" spans="1:3" s="4" customFormat="1" ht="96.75" customHeight="1">
      <c r="A70" s="49" t="s">
        <v>114</v>
      </c>
      <c r="B70" s="50" t="s">
        <v>115</v>
      </c>
      <c r="C70" s="47">
        <v>24600</v>
      </c>
    </row>
    <row r="71" spans="1:3" s="4" customFormat="1" ht="102.75" customHeight="1">
      <c r="A71" s="49" t="s">
        <v>116</v>
      </c>
      <c r="B71" s="50" t="s">
        <v>117</v>
      </c>
      <c r="C71" s="47">
        <v>98055750.09</v>
      </c>
    </row>
    <row r="72" spans="1:3" s="4" customFormat="1" ht="51" customHeight="1">
      <c r="A72" s="49" t="s">
        <v>118</v>
      </c>
      <c r="B72" s="50" t="s">
        <v>119</v>
      </c>
      <c r="C72" s="47">
        <v>1200</v>
      </c>
    </row>
    <row r="73" spans="1:3" s="4" customFormat="1" ht="83.25" customHeight="1">
      <c r="A73" s="49" t="s">
        <v>120</v>
      </c>
      <c r="B73" s="50" t="s">
        <v>121</v>
      </c>
      <c r="C73" s="47">
        <v>30798565.8</v>
      </c>
    </row>
    <row r="74" spans="1:3" s="4" customFormat="1" ht="47.25" customHeight="1" hidden="1">
      <c r="A74" s="49" t="s">
        <v>122</v>
      </c>
      <c r="B74" s="50" t="s">
        <v>123</v>
      </c>
      <c r="C74" s="47"/>
    </row>
    <row r="75" spans="1:3" s="4" customFormat="1" ht="39" customHeight="1">
      <c r="A75" s="49" t="s">
        <v>124</v>
      </c>
      <c r="B75" s="50" t="s">
        <v>125</v>
      </c>
      <c r="C75" s="47">
        <v>97154880.57</v>
      </c>
    </row>
    <row r="76" spans="1:3" s="4" customFormat="1" ht="30.75" customHeight="1">
      <c r="A76" s="22" t="s">
        <v>126</v>
      </c>
      <c r="B76" s="48" t="s">
        <v>127</v>
      </c>
      <c r="C76" s="24">
        <f>C77</f>
        <v>1201650</v>
      </c>
    </row>
    <row r="77" spans="1:3" s="4" customFormat="1" ht="40.5" customHeight="1">
      <c r="A77" s="49" t="s">
        <v>128</v>
      </c>
      <c r="B77" s="50" t="s">
        <v>129</v>
      </c>
      <c r="C77" s="47">
        <v>1201650</v>
      </c>
    </row>
    <row r="78" spans="1:3" s="4" customFormat="1" ht="42.75" customHeight="1">
      <c r="A78" s="22" t="s">
        <v>130</v>
      </c>
      <c r="B78" s="48" t="s">
        <v>131</v>
      </c>
      <c r="C78" s="51">
        <f>C79+C80+C81+C82</f>
        <v>11784306.32</v>
      </c>
    </row>
    <row r="79" spans="1:3" s="4" customFormat="1" ht="27.75" customHeight="1">
      <c r="A79" s="49" t="s">
        <v>132</v>
      </c>
      <c r="B79" s="50" t="s">
        <v>133</v>
      </c>
      <c r="C79" s="47">
        <v>3070770.25</v>
      </c>
    </row>
    <row r="80" spans="1:3" s="4" customFormat="1" ht="81.75" customHeight="1">
      <c r="A80" s="49" t="s">
        <v>134</v>
      </c>
      <c r="B80" s="50" t="s">
        <v>135</v>
      </c>
      <c r="C80" s="47">
        <v>115805.35</v>
      </c>
    </row>
    <row r="81" spans="1:3" s="4" customFormat="1" ht="108" customHeight="1">
      <c r="A81" s="49" t="s">
        <v>136</v>
      </c>
      <c r="B81" s="50" t="s">
        <v>137</v>
      </c>
      <c r="C81" s="47">
        <v>7745422.99</v>
      </c>
    </row>
    <row r="82" spans="1:3" s="4" customFormat="1" ht="63.75" customHeight="1">
      <c r="A82" s="49" t="s">
        <v>138</v>
      </c>
      <c r="B82" s="50" t="s">
        <v>139</v>
      </c>
      <c r="C82" s="47">
        <v>852307.73</v>
      </c>
    </row>
    <row r="83" spans="1:3" s="4" customFormat="1" ht="36.75" customHeight="1">
      <c r="A83" s="22" t="s">
        <v>140</v>
      </c>
      <c r="B83" s="48" t="s">
        <v>141</v>
      </c>
      <c r="C83" s="24">
        <f>C84+C85+C86+C88+C89+C87</f>
        <v>85133839.19999999</v>
      </c>
    </row>
    <row r="84" spans="1:3" s="4" customFormat="1" ht="41.25" customHeight="1">
      <c r="A84" s="49" t="s">
        <v>142</v>
      </c>
      <c r="B84" s="50" t="s">
        <v>143</v>
      </c>
      <c r="C84" s="47">
        <v>761311.39</v>
      </c>
    </row>
    <row r="85" spans="1:3" s="4" customFormat="1" ht="36.75" customHeight="1">
      <c r="A85" s="49" t="s">
        <v>144</v>
      </c>
      <c r="B85" s="50" t="s">
        <v>145</v>
      </c>
      <c r="C85" s="47">
        <v>31014446.88</v>
      </c>
    </row>
    <row r="86" spans="1:3" s="4" customFormat="1" ht="35.25" customHeight="1">
      <c r="A86" s="49" t="s">
        <v>146</v>
      </c>
      <c r="B86" s="50" t="s">
        <v>147</v>
      </c>
      <c r="C86" s="47">
        <v>11571956.27</v>
      </c>
    </row>
    <row r="87" spans="1:3" s="4" customFormat="1" ht="37.5" customHeight="1">
      <c r="A87" s="49" t="s">
        <v>148</v>
      </c>
      <c r="B87" s="50" t="s">
        <v>149</v>
      </c>
      <c r="C87" s="47">
        <v>29779928.65</v>
      </c>
    </row>
    <row r="88" spans="1:3" s="4" customFormat="1" ht="49.5" customHeight="1">
      <c r="A88" s="49" t="s">
        <v>150</v>
      </c>
      <c r="B88" s="50" t="s">
        <v>151</v>
      </c>
      <c r="C88" s="47">
        <v>3933150.6</v>
      </c>
    </row>
    <row r="89" spans="1:3" s="4" customFormat="1" ht="45" customHeight="1">
      <c r="A89" s="49" t="s">
        <v>152</v>
      </c>
      <c r="B89" s="50" t="s">
        <v>153</v>
      </c>
      <c r="C89" s="47">
        <v>8073045.41</v>
      </c>
    </row>
    <row r="90" spans="1:3" s="4" customFormat="1" ht="33" customHeight="1">
      <c r="A90" s="22" t="s">
        <v>154</v>
      </c>
      <c r="B90" s="48" t="s">
        <v>155</v>
      </c>
      <c r="C90" s="24">
        <f>C91+C92+C93+C94</f>
        <v>141169967.28</v>
      </c>
    </row>
    <row r="91" spans="1:3" s="4" customFormat="1" ht="37.5" customHeight="1">
      <c r="A91" s="49" t="s">
        <v>156</v>
      </c>
      <c r="B91" s="50" t="s">
        <v>157</v>
      </c>
      <c r="C91" s="47">
        <v>68638563.64</v>
      </c>
    </row>
    <row r="92" spans="1:3" s="4" customFormat="1" ht="40.5" customHeight="1">
      <c r="A92" s="49" t="s">
        <v>158</v>
      </c>
      <c r="B92" s="50" t="s">
        <v>159</v>
      </c>
      <c r="C92" s="47">
        <v>23000673.81</v>
      </c>
    </row>
    <row r="93" spans="1:3" s="4" customFormat="1" ht="37.5" customHeight="1">
      <c r="A93" s="49" t="s">
        <v>160</v>
      </c>
      <c r="B93" s="50" t="s">
        <v>161</v>
      </c>
      <c r="C93" s="47">
        <v>49530729.83</v>
      </c>
    </row>
    <row r="94" spans="1:3" s="4" customFormat="1" ht="39.75" customHeight="1" hidden="1">
      <c r="A94" s="49" t="s">
        <v>162</v>
      </c>
      <c r="B94" s="50" t="s">
        <v>163</v>
      </c>
      <c r="C94" s="47">
        <v>0</v>
      </c>
    </row>
    <row r="95" spans="1:3" s="4" customFormat="1" ht="30" customHeight="1" hidden="1">
      <c r="A95" s="28" t="s">
        <v>164</v>
      </c>
      <c r="B95" s="48" t="s">
        <v>165</v>
      </c>
      <c r="C95" s="24">
        <f>C96</f>
        <v>0</v>
      </c>
    </row>
    <row r="96" spans="1:3" s="4" customFormat="1" ht="46.5" customHeight="1" hidden="1">
      <c r="A96" s="49" t="s">
        <v>166</v>
      </c>
      <c r="B96" s="50" t="s">
        <v>167</v>
      </c>
      <c r="C96" s="47">
        <v>0</v>
      </c>
    </row>
    <row r="97" spans="1:3" s="4" customFormat="1" ht="40.5" customHeight="1">
      <c r="A97" s="22" t="s">
        <v>164</v>
      </c>
      <c r="B97" s="48" t="s">
        <v>165</v>
      </c>
      <c r="C97" s="24">
        <f>C98</f>
        <v>665023.34</v>
      </c>
    </row>
    <row r="98" spans="1:3" s="4" customFormat="1" ht="46.5" customHeight="1">
      <c r="A98" s="49" t="s">
        <v>166</v>
      </c>
      <c r="B98" s="50" t="s">
        <v>168</v>
      </c>
      <c r="C98" s="47">
        <v>665023.34</v>
      </c>
    </row>
    <row r="99" spans="1:3" s="4" customFormat="1" ht="33.75" customHeight="1">
      <c r="A99" s="22" t="s">
        <v>169</v>
      </c>
      <c r="B99" s="48" t="s">
        <v>170</v>
      </c>
      <c r="C99" s="24">
        <f>C100+C101+C103+C104+C102</f>
        <v>1047076952.43</v>
      </c>
    </row>
    <row r="100" spans="1:3" s="4" customFormat="1" ht="37.5" customHeight="1">
      <c r="A100" s="49" t="s">
        <v>171</v>
      </c>
      <c r="B100" s="50" t="s">
        <v>172</v>
      </c>
      <c r="C100" s="47">
        <v>266534330.2</v>
      </c>
    </row>
    <row r="101" spans="1:3" s="4" customFormat="1" ht="36" customHeight="1">
      <c r="A101" s="49" t="s">
        <v>173</v>
      </c>
      <c r="B101" s="50" t="s">
        <v>174</v>
      </c>
      <c r="C101" s="47">
        <v>599569932.87</v>
      </c>
    </row>
    <row r="102" spans="1:3" s="4" customFormat="1" ht="36" customHeight="1">
      <c r="A102" s="49" t="s">
        <v>175</v>
      </c>
      <c r="B102" s="50" t="s">
        <v>176</v>
      </c>
      <c r="C102" s="47">
        <v>96629484.66</v>
      </c>
    </row>
    <row r="103" spans="1:3" s="4" customFormat="1" ht="37.5" customHeight="1">
      <c r="A103" s="49" t="s">
        <v>177</v>
      </c>
      <c r="B103" s="50" t="s">
        <v>178</v>
      </c>
      <c r="C103" s="47">
        <v>42807711.96</v>
      </c>
    </row>
    <row r="104" spans="1:3" s="4" customFormat="1" ht="40.5" customHeight="1">
      <c r="A104" s="49" t="s">
        <v>179</v>
      </c>
      <c r="B104" s="50" t="s">
        <v>180</v>
      </c>
      <c r="C104" s="47">
        <v>41535492.74</v>
      </c>
    </row>
    <row r="105" spans="1:3" s="4" customFormat="1" ht="37.5" customHeight="1">
      <c r="A105" s="22" t="s">
        <v>181</v>
      </c>
      <c r="B105" s="48" t="s">
        <v>182</v>
      </c>
      <c r="C105" s="24">
        <f>C106+C107</f>
        <v>69457637.6</v>
      </c>
    </row>
    <row r="106" spans="1:3" s="4" customFormat="1" ht="36" customHeight="1">
      <c r="A106" s="49" t="s">
        <v>183</v>
      </c>
      <c r="B106" s="50" t="s">
        <v>184</v>
      </c>
      <c r="C106" s="47">
        <v>61661670.03</v>
      </c>
    </row>
    <row r="107" spans="1:3" s="4" customFormat="1" ht="39" customHeight="1">
      <c r="A107" s="49" t="s">
        <v>185</v>
      </c>
      <c r="B107" s="50" t="s">
        <v>186</v>
      </c>
      <c r="C107" s="47">
        <v>7795967.57</v>
      </c>
    </row>
    <row r="108" spans="1:3" s="4" customFormat="1" ht="42" customHeight="1" hidden="1">
      <c r="A108" s="28" t="s">
        <v>187</v>
      </c>
      <c r="B108" s="48" t="s">
        <v>188</v>
      </c>
      <c r="C108" s="24">
        <v>0</v>
      </c>
    </row>
    <row r="109" spans="1:3" s="4" customFormat="1" ht="39" customHeight="1">
      <c r="A109" s="28" t="s">
        <v>189</v>
      </c>
      <c r="B109" s="48" t="s">
        <v>190</v>
      </c>
      <c r="C109" s="52">
        <f>C110</f>
        <v>36234.33</v>
      </c>
    </row>
    <row r="110" spans="1:3" s="4" customFormat="1" ht="39" customHeight="1">
      <c r="A110" s="53" t="s">
        <v>191</v>
      </c>
      <c r="B110" s="50" t="s">
        <v>192</v>
      </c>
      <c r="C110" s="54">
        <v>36234.33</v>
      </c>
    </row>
    <row r="111" spans="1:3" s="4" customFormat="1" ht="39" customHeight="1">
      <c r="A111" s="22" t="s">
        <v>193</v>
      </c>
      <c r="B111" s="48" t="s">
        <v>194</v>
      </c>
      <c r="C111" s="24">
        <f>C112+C113+C114+C115</f>
        <v>35513185.589999996</v>
      </c>
    </row>
    <row r="112" spans="1:3" s="4" customFormat="1" ht="36" customHeight="1">
      <c r="A112" s="49" t="s">
        <v>195</v>
      </c>
      <c r="B112" s="50" t="s">
        <v>196</v>
      </c>
      <c r="C112" s="47">
        <v>2152027.5</v>
      </c>
    </row>
    <row r="113" spans="1:3" s="4" customFormat="1" ht="36.75" customHeight="1">
      <c r="A113" s="49" t="s">
        <v>197</v>
      </c>
      <c r="B113" s="50" t="s">
        <v>198</v>
      </c>
      <c r="C113" s="47">
        <v>206892</v>
      </c>
    </row>
    <row r="114" spans="1:3" s="4" customFormat="1" ht="30" customHeight="1">
      <c r="A114" s="49" t="s">
        <v>199</v>
      </c>
      <c r="B114" s="50" t="s">
        <v>200</v>
      </c>
      <c r="C114" s="47">
        <v>22031659.24</v>
      </c>
    </row>
    <row r="115" spans="1:3" s="4" customFormat="1" ht="54" customHeight="1">
      <c r="A115" s="49" t="s">
        <v>201</v>
      </c>
      <c r="B115" s="50" t="s">
        <v>202</v>
      </c>
      <c r="C115" s="47">
        <v>11122606.85</v>
      </c>
    </row>
    <row r="116" spans="1:3" s="4" customFormat="1" ht="39" customHeight="1">
      <c r="A116" s="22" t="s">
        <v>203</v>
      </c>
      <c r="B116" s="48" t="s">
        <v>204</v>
      </c>
      <c r="C116" s="24">
        <f>C117+C118+C119</f>
        <v>67021406.3</v>
      </c>
    </row>
    <row r="117" spans="1:3" s="4" customFormat="1" ht="37.5" customHeight="1">
      <c r="A117" s="41" t="s">
        <v>205</v>
      </c>
      <c r="B117" s="50" t="s">
        <v>206</v>
      </c>
      <c r="C117" s="34">
        <v>1515400</v>
      </c>
    </row>
    <row r="118" spans="1:3" s="4" customFormat="1" ht="33.75" customHeight="1">
      <c r="A118" s="49" t="s">
        <v>207</v>
      </c>
      <c r="B118" s="50" t="s">
        <v>208</v>
      </c>
      <c r="C118" s="47">
        <v>63536381</v>
      </c>
    </row>
    <row r="119" spans="1:3" s="4" customFormat="1" ht="48" customHeight="1">
      <c r="A119" s="49" t="s">
        <v>209</v>
      </c>
      <c r="B119" s="50" t="s">
        <v>210</v>
      </c>
      <c r="C119" s="47">
        <v>1969625.3</v>
      </c>
    </row>
    <row r="120" spans="1:3" s="4" customFormat="1" ht="34.5" customHeight="1">
      <c r="A120" s="22" t="s">
        <v>211</v>
      </c>
      <c r="B120" s="48" t="s">
        <v>212</v>
      </c>
      <c r="C120" s="24">
        <f>C121</f>
        <v>13002020.6</v>
      </c>
    </row>
    <row r="121" spans="1:3" s="4" customFormat="1" ht="41.25" customHeight="1">
      <c r="A121" s="49" t="s">
        <v>213</v>
      </c>
      <c r="B121" s="50" t="s">
        <v>214</v>
      </c>
      <c r="C121" s="47">
        <v>13002020.6</v>
      </c>
    </row>
    <row r="122" spans="1:3" s="4" customFormat="1" ht="41.25" customHeight="1">
      <c r="A122" s="28" t="s">
        <v>215</v>
      </c>
      <c r="B122" s="48" t="s">
        <v>216</v>
      </c>
      <c r="C122" s="24">
        <f>C123</f>
        <v>44447.76</v>
      </c>
    </row>
    <row r="123" spans="1:3" s="4" customFormat="1" ht="41.25" customHeight="1">
      <c r="A123" s="49" t="s">
        <v>217</v>
      </c>
      <c r="B123" s="50" t="s">
        <v>218</v>
      </c>
      <c r="C123" s="47">
        <v>44447.76</v>
      </c>
    </row>
    <row r="124" spans="1:3" s="4" customFormat="1" ht="57.75" customHeight="1">
      <c r="A124" s="28" t="s">
        <v>219</v>
      </c>
      <c r="B124" s="48" t="s">
        <v>220</v>
      </c>
      <c r="C124" s="24">
        <f>C125+C126</f>
        <v>78354382.06</v>
      </c>
    </row>
    <row r="125" spans="1:3" s="4" customFormat="1" ht="63.75" customHeight="1">
      <c r="A125" s="49" t="s">
        <v>221</v>
      </c>
      <c r="B125" s="50" t="s">
        <v>222</v>
      </c>
      <c r="C125" s="47">
        <v>60879702</v>
      </c>
    </row>
    <row r="126" spans="1:4" ht="52.5" customHeight="1">
      <c r="A126" s="49" t="s">
        <v>223</v>
      </c>
      <c r="B126" s="50" t="s">
        <v>224</v>
      </c>
      <c r="C126" s="47">
        <v>17474680.06</v>
      </c>
      <c r="D126" s="4"/>
    </row>
    <row r="127" spans="1:3" ht="39" customHeight="1">
      <c r="A127" s="22" t="s">
        <v>225</v>
      </c>
      <c r="B127" s="48"/>
      <c r="C127" s="24">
        <f>C68+C76+C78+C83+C90+C99+C105+C109+C111+D109+C116+C120+C124+C95+C108+C97+C122</f>
        <v>1780818826.9499993</v>
      </c>
    </row>
    <row r="128" spans="1:3" ht="45" customHeight="1">
      <c r="A128" s="28" t="s">
        <v>226</v>
      </c>
      <c r="B128" s="48"/>
      <c r="C128" s="24">
        <f>C60-C127</f>
        <v>80037898.9400003</v>
      </c>
    </row>
    <row r="129" spans="1:3" ht="16.5" customHeight="1">
      <c r="A129" s="55"/>
      <c r="B129" s="56"/>
      <c r="C129" s="57"/>
    </row>
    <row r="130" spans="1:3" ht="37.5" customHeight="1">
      <c r="A130" s="78" t="s">
        <v>227</v>
      </c>
      <c r="B130" s="78"/>
      <c r="C130" s="58"/>
    </row>
    <row r="131" spans="1:3" ht="18" customHeight="1" hidden="1">
      <c r="A131" s="80" t="s">
        <v>107</v>
      </c>
      <c r="B131" s="82" t="s">
        <v>228</v>
      </c>
      <c r="C131" s="76" t="s">
        <v>9</v>
      </c>
    </row>
    <row r="132" spans="1:3" ht="18" hidden="1">
      <c r="A132" s="80"/>
      <c r="B132" s="82"/>
      <c r="C132" s="76"/>
    </row>
    <row r="133" spans="1:3" ht="58.5" customHeight="1">
      <c r="A133" s="28" t="s">
        <v>229</v>
      </c>
      <c r="B133" s="48" t="s">
        <v>230</v>
      </c>
      <c r="C133" s="59">
        <f>C134+C135</f>
        <v>182934558.2</v>
      </c>
    </row>
    <row r="134" spans="1:3" ht="97.5" customHeight="1">
      <c r="A134" s="41" t="s">
        <v>231</v>
      </c>
      <c r="B134" s="60" t="s">
        <v>232</v>
      </c>
      <c r="C134" s="61">
        <v>426898287</v>
      </c>
    </row>
    <row r="135" spans="1:3" ht="102" customHeight="1">
      <c r="A135" s="41" t="s">
        <v>233</v>
      </c>
      <c r="B135" s="60" t="s">
        <v>234</v>
      </c>
      <c r="C135" s="61">
        <v>-243963728.8</v>
      </c>
    </row>
    <row r="136" spans="1:3" ht="54.75" customHeight="1">
      <c r="A136" s="28" t="s">
        <v>235</v>
      </c>
      <c r="B136" s="48" t="s">
        <v>236</v>
      </c>
      <c r="C136" s="24">
        <f>C137+C138+C140+C139</f>
        <v>-339225086.73</v>
      </c>
    </row>
    <row r="137" spans="1:3" ht="0.75" customHeight="1" hidden="1">
      <c r="A137" s="62" t="s">
        <v>237</v>
      </c>
      <c r="B137" s="50" t="s">
        <v>238</v>
      </c>
      <c r="C137" s="35">
        <v>0</v>
      </c>
    </row>
    <row r="138" spans="1:3" ht="87.75" customHeight="1">
      <c r="A138" s="62" t="s">
        <v>239</v>
      </c>
      <c r="B138" s="50" t="s">
        <v>240</v>
      </c>
      <c r="C138" s="35">
        <v>87610615.77</v>
      </c>
    </row>
    <row r="139" spans="1:3" ht="39" customHeight="1">
      <c r="A139" s="62" t="s">
        <v>241</v>
      </c>
      <c r="B139" s="50" t="s">
        <v>242</v>
      </c>
      <c r="C139" s="35">
        <v>-426835702.5</v>
      </c>
    </row>
    <row r="140" spans="1:3" ht="39" customHeight="1" hidden="1">
      <c r="A140" s="62" t="s">
        <v>243</v>
      </c>
      <c r="B140" s="50" t="s">
        <v>244</v>
      </c>
      <c r="C140" s="35">
        <v>0</v>
      </c>
    </row>
    <row r="141" spans="1:3" ht="41.25" customHeight="1">
      <c r="A141" s="63" t="s">
        <v>245</v>
      </c>
      <c r="B141" s="48" t="s">
        <v>246</v>
      </c>
      <c r="C141" s="24">
        <f>C142+C143</f>
        <v>76252629.59000015</v>
      </c>
    </row>
    <row r="142" spans="1:3" ht="55.5" customHeight="1">
      <c r="A142" s="62" t="s">
        <v>247</v>
      </c>
      <c r="B142" s="50" t="s">
        <v>248</v>
      </c>
      <c r="C142" s="35">
        <v>-2714181497.96</v>
      </c>
    </row>
    <row r="143" spans="1:3" ht="43.5" customHeight="1">
      <c r="A143" s="62" t="s">
        <v>249</v>
      </c>
      <c r="B143" s="50" t="s">
        <v>250</v>
      </c>
      <c r="C143" s="35">
        <v>2790434127.55</v>
      </c>
    </row>
    <row r="144" spans="1:3" ht="42" customHeight="1">
      <c r="A144" s="63" t="s">
        <v>251</v>
      </c>
      <c r="B144" s="23"/>
      <c r="C144" s="24">
        <f>C136+C141+C133</f>
        <v>-80037898.93999988</v>
      </c>
    </row>
    <row r="145" spans="1:3" ht="39.75" customHeight="1">
      <c r="A145" s="79" t="s">
        <v>252</v>
      </c>
      <c r="B145" s="79"/>
      <c r="C145" s="64"/>
    </row>
    <row r="146" spans="1:3" ht="45" customHeight="1" hidden="1">
      <c r="A146" s="65"/>
      <c r="B146" s="66"/>
      <c r="C146" s="67"/>
    </row>
    <row r="147" spans="1:3" ht="33.75" customHeight="1">
      <c r="A147" s="68"/>
      <c r="B147" s="69"/>
      <c r="C147" s="67"/>
    </row>
    <row r="148" spans="1:3" ht="38.25" customHeight="1" hidden="1">
      <c r="A148" s="70" t="s">
        <v>253</v>
      </c>
      <c r="B148" s="71" t="s">
        <v>254</v>
      </c>
      <c r="C148" s="72">
        <v>0</v>
      </c>
    </row>
    <row r="149" spans="1:3" ht="38.25" customHeight="1">
      <c r="A149" s="73"/>
      <c r="B149" s="74"/>
      <c r="C149" s="75"/>
    </row>
    <row r="150" spans="1:3" ht="18.75">
      <c r="A150" s="73"/>
      <c r="B150" s="74"/>
      <c r="C150" s="75"/>
    </row>
    <row r="151" spans="1:3" ht="18.75" customHeight="1">
      <c r="A151" s="79" t="s">
        <v>255</v>
      </c>
      <c r="B151" s="79"/>
      <c r="C151" s="75"/>
    </row>
  </sheetData>
  <sheetProtection selectLockedCells="1" selectUnlockedCells="1"/>
  <mergeCells count="17">
    <mergeCell ref="C63:C64"/>
    <mergeCell ref="B1:C1"/>
    <mergeCell ref="B2:C2"/>
    <mergeCell ref="B3:C3"/>
    <mergeCell ref="B4:C4"/>
    <mergeCell ref="A6:C6"/>
    <mergeCell ref="A7:C7"/>
    <mergeCell ref="C131:C132"/>
    <mergeCell ref="A9:C9"/>
    <mergeCell ref="A62:B62"/>
    <mergeCell ref="A130:B130"/>
    <mergeCell ref="A145:B145"/>
    <mergeCell ref="A151:B151"/>
    <mergeCell ref="A63:A64"/>
    <mergeCell ref="A131:A132"/>
    <mergeCell ref="B63:B64"/>
    <mergeCell ref="B131:B132"/>
  </mergeCells>
  <printOptions/>
  <pageMargins left="0.9840277777777777" right="0.5118055555555555" top="0.5902777777777778" bottom="0.39375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Русак</dc:creator>
  <cp:keywords/>
  <dc:description/>
  <cp:lastModifiedBy>Виктория Русак</cp:lastModifiedBy>
  <cp:lastPrinted>2021-08-31T04:41:34Z</cp:lastPrinted>
  <dcterms:created xsi:type="dcterms:W3CDTF">2008-09-18T08:11:02Z</dcterms:created>
  <dcterms:modified xsi:type="dcterms:W3CDTF">2021-08-31T05:00:17Z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1049-11.2.0.10265</vt:lpwstr>
  </property>
  <property fmtid="{D5CDD505-2E9C-101B-9397-08002B2CF9AE}" pid="3" name="ICV">
    <vt:lpwstr>7CC0419E9F4044A6B8224A041626BF17</vt:lpwstr>
  </property>
</Properties>
</file>