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kinaGN.BL3\Конкурс\Конкурсы\2022\1-3\3 (2022)\3 конкурс 2022 год\"/>
    </mc:Choice>
  </mc:AlternateContent>
  <bookViews>
    <workbookView xWindow="480" yWindow="840" windowWidth="19440" windowHeight="11295"/>
  </bookViews>
  <sheets>
    <sheet name="Лот 1" sheetId="1" r:id="rId1"/>
  </sheets>
  <calcPr calcId="152511"/>
</workbook>
</file>

<file path=xl/calcChain.xml><?xml version="1.0" encoding="utf-8"?>
<calcChain xmlns="http://schemas.openxmlformats.org/spreadsheetml/2006/main">
  <c r="P47" i="1" l="1"/>
  <c r="Q47" i="1" s="1"/>
  <c r="P38" i="1"/>
  <c r="AA38" i="1" s="1"/>
  <c r="P37" i="1"/>
  <c r="AA37" i="1" s="1"/>
  <c r="P34" i="1"/>
  <c r="AA34" i="1" s="1"/>
  <c r="AA35" i="1" s="1"/>
  <c r="P31" i="1"/>
  <c r="AA31" i="1" s="1"/>
  <c r="P30" i="1"/>
  <c r="AA30" i="1" s="1"/>
  <c r="AA47" i="1" l="1"/>
  <c r="AA48" i="1" s="1"/>
  <c r="AA32" i="1"/>
  <c r="AA39" i="1"/>
  <c r="P42" i="1" l="1"/>
  <c r="AA42" i="1" s="1"/>
  <c r="P27" i="1"/>
  <c r="AA27" i="1" s="1"/>
  <c r="P24" i="1"/>
  <c r="AA24" i="1" s="1"/>
  <c r="P51" i="1"/>
  <c r="AA51" i="1" s="1"/>
  <c r="P52" i="1"/>
  <c r="AA52" i="1" s="1"/>
  <c r="P50" i="1"/>
  <c r="AA50" i="1" s="1"/>
  <c r="P43" i="1"/>
  <c r="AA43" i="1" s="1"/>
  <c r="P44" i="1"/>
  <c r="AA44" i="1" s="1"/>
  <c r="P41" i="1"/>
  <c r="AA41" i="1" s="1"/>
  <c r="AA45" i="1" l="1"/>
  <c r="AA53" i="1"/>
  <c r="Q41" i="1"/>
  <c r="Q26" i="1" l="1"/>
  <c r="Q23" i="1"/>
  <c r="U24" i="1" l="1"/>
  <c r="V24" i="1" s="1"/>
  <c r="Q24" i="1" l="1"/>
  <c r="Q27" i="1"/>
  <c r="AA28" i="1"/>
  <c r="AA25" i="1" l="1"/>
  <c r="P55" i="1" l="1"/>
  <c r="AA55" i="1" s="1"/>
  <c r="AA56" i="1" s="1"/>
</calcChain>
</file>

<file path=xl/sharedStrings.xml><?xml version="1.0" encoding="utf-8"?>
<sst xmlns="http://schemas.openxmlformats.org/spreadsheetml/2006/main" count="109" uniqueCount="87">
  <si>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</si>
  <si>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</si>
  <si>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</si>
  <si>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</si>
  <si>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</si>
  <si>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</si>
  <si>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</si>
  <si>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</si>
  <si>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</si>
  <si>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</si>
  <si>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</si>
  <si>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</si>
  <si>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</si>
  <si>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</si>
  <si>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</si>
  <si>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</si>
  <si>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</si>
  <si>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</si>
  <si>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</si>
  <si>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</si>
  <si>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</si>
  <si>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</si>
  <si>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</si>
  <si>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</si>
  <si>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</si>
  <si>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</si>
  <si>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</si>
  <si>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</si>
  <si>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</si>
  <si>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</si>
  <si>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</si>
  <si>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</si>
  <si>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</si>
  <si>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</si>
  <si>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</si>
  <si>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</si>
  <si>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</si>
  <si>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</si>
  <si>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</si>
  <si>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</si>
  <si>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</si>
  <si>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</si>
  <si>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</si>
  <si>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</si>
  <si>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</si>
  <si>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</si>
  <si>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</si>
  <si>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</si>
  <si>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</si>
  <si>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</si>
  <si>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 xml:space="preserve">                      ИТОГО ПО ЛОТУ № 4:</t>
  </si>
  <si>
    <t xml:space="preserve">                      ИТОГО ПО ЛОТУ № 5:</t>
  </si>
  <si>
    <t xml:space="preserve">                      ИТОГО ПО ЛОТУ № 6:</t>
  </si>
  <si>
    <t xml:space="preserve">                      ИТОГО ПО ЛОТУ № 7:</t>
  </si>
  <si>
    <t xml:space="preserve">                      ИТОГО ПО ЛОТУ № 8:</t>
  </si>
  <si>
    <t xml:space="preserve">                      ИТОГО ПО ЛОТУ № 9:</t>
  </si>
  <si>
    <t>Мирный кв-л, д.43</t>
  </si>
  <si>
    <t>Мирный кв-л, д.44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</si>
  <si>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</si>
  <si>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</si>
  <si>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</si>
  <si>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</si>
  <si>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</si>
  <si>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</si>
  <si>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</si>
  <si>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</si>
  <si>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</si>
  <si>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</si>
  <si>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</si>
  <si>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</si>
  <si>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Лот № 2</t>
  </si>
  <si>
    <t xml:space="preserve">                      ИТОГО ПО ЛОТУ № 1:</t>
  </si>
  <si>
    <t xml:space="preserve">                      ИТОГО ПО ЛОТУ № 2:</t>
  </si>
  <si>
    <t>Лот № 3</t>
  </si>
  <si>
    <t xml:space="preserve">                      ИТОГО ПО ЛОТУ № 3:</t>
  </si>
  <si>
    <t>Спортивный кв-л, д, 4</t>
  </si>
  <si>
    <t>___________________И.В.Иванов</t>
  </si>
  <si>
    <t>"___"_________________2022 год</t>
  </si>
  <si>
    <t>телефон 8(34670) 62-110, факс 4-14-57</t>
  </si>
  <si>
    <t>СУ - 966, д. 23</t>
  </si>
  <si>
    <t>СУ - 966, д. 25</t>
  </si>
  <si>
    <t>Мирный мкр, д, 14</t>
  </si>
  <si>
    <t>Мирный мкр, д, 7</t>
  </si>
  <si>
    <t>Мирный мкр, д, 8</t>
  </si>
  <si>
    <t>Мирный мкр, д, 17</t>
  </si>
  <si>
    <t>7 микрорайон, дом 3</t>
  </si>
  <si>
    <t>3в микрорайон, дом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</si>
</sst>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132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2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1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0" xfId="0" applyNumberFormat="1" applyFont="1" applyAlignme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/>
    <xf numFmtId="0" fontId="3" fillId="0" borderId="1" xfId="0" applyFont="1" applyBorder="1"/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/>
    <xf numFmtId="1" fontId="3" fillId="0" borderId="0" xfId="0" applyNumberFormat="1" applyFont="1" applyFill="1" applyAlignment="1"/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1" xfId="0" applyNumberFormat="1" applyFont="1" applyBorder="1" applyAlignment="1"/>
    <xf numFmtId="0" fontId="3" fillId="0" borderId="3" xfId="0" applyFont="1" applyBorder="1"/>
    <xf numFmtId="4" fontId="3" fillId="0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0" fontId="3" fillId="0" borderId="1" xfId="0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4" fontId="3" fillId="0" borderId="1" xfId="0" applyNumberFormat="1" applyFont="1" applyBorder="1" applyAlignment="1"/>
    <xf numFmtId="0" fontId="3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3" fillId="0" borderId="11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6"/>
  <sheetViews>
    <sheetView tabSelected="1" zoomScale="130" zoomScaleNormal="130" workbookViewId="0">
      <pane xSplit="3" ySplit="21" topLeftCell="D22" activePane="bottomRight" state="frozenSplit"/>
      <selection sqref="A1:M1048576"/>
      <selection pane="topRight" activeCell="AL1" sqref="AL1"/>
      <selection pane="bottomLeft" activeCell="A2" sqref="A2"/>
      <selection pane="bottomRight" activeCell="AD21" sqref="AD21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36</v>
      </c>
      <c r="P1" s="10"/>
      <c r="Q1" s="10" t="s">
        <v>36</v>
      </c>
      <c r="R1" s="10"/>
      <c r="S1" s="10"/>
      <c r="T1" s="10"/>
      <c r="U1" s="11"/>
      <c r="V1" s="10"/>
      <c r="W1" s="10"/>
      <c r="X1" s="10"/>
      <c r="Y1" s="10"/>
      <c r="Z1" s="10"/>
      <c r="AA1" s="30" t="s">
        <v>47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35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35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41</v>
      </c>
      <c r="G3" s="5"/>
      <c r="H3" s="5"/>
      <c r="I3" s="5"/>
      <c r="J3" s="5"/>
      <c r="K3" s="5"/>
      <c r="L3" s="5"/>
      <c r="M3" s="5"/>
      <c r="N3" s="5" t="s">
        <v>37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37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38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38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122" t="s">
        <v>49</v>
      </c>
      <c r="D5" s="123"/>
      <c r="E5" s="123"/>
      <c r="F5" s="7"/>
      <c r="G5" s="7"/>
      <c r="H5" s="7"/>
      <c r="I5" s="7"/>
      <c r="J5" s="7"/>
      <c r="K5" s="7"/>
      <c r="L5" s="7"/>
      <c r="M5" s="7"/>
      <c r="N5" s="7" t="s">
        <v>39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39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3.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</row>
    <row r="7" spans="1:38" ht="14.2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28" t="s">
        <v>60</v>
      </c>
      <c r="AB7" s="13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3" t="s">
        <v>62</v>
      </c>
      <c r="AB8" s="13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3" t="s">
        <v>63</v>
      </c>
      <c r="AB9" s="13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3" t="s">
        <v>67</v>
      </c>
      <c r="AB10" s="13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3" t="s">
        <v>76</v>
      </c>
      <c r="AB11" s="13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3"/>
      <c r="AB12" s="13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AA13" s="13" t="s">
        <v>66</v>
      </c>
      <c r="AB13" s="13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14" t="s">
        <v>68</v>
      </c>
      <c r="AB14" s="13"/>
      <c r="AC14" s="1"/>
      <c r="AD14" s="1"/>
      <c r="AE14" s="1"/>
      <c r="AF14" s="35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AA15" s="14" t="s">
        <v>64</v>
      </c>
      <c r="AB15" s="13"/>
      <c r="AC15" s="1"/>
      <c r="AD15" s="1"/>
      <c r="AE15" s="1"/>
      <c r="AF15" s="36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29"/>
      <c r="AA16" s="34" t="s">
        <v>78</v>
      </c>
      <c r="AB16" s="13"/>
      <c r="AC16" s="1"/>
      <c r="AD16" s="1"/>
      <c r="AE16" s="1"/>
      <c r="AF16" s="36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AA17" s="14" t="s">
        <v>77</v>
      </c>
      <c r="AB17" s="13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R18" s="1" t="s">
        <v>61</v>
      </c>
      <c r="AA18" s="14" t="s">
        <v>65</v>
      </c>
      <c r="AB18" s="13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5" customFormat="1" ht="15" x14ac:dyDescent="0.25">
      <c r="A19" s="13"/>
      <c r="B19" s="13"/>
      <c r="C19" s="16" t="s">
        <v>58</v>
      </c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</row>
    <row r="20" spans="1:38" s="15" customFormat="1" ht="15" customHeight="1" x14ac:dyDescent="0.25">
      <c r="A20" s="113" t="s">
        <v>14</v>
      </c>
      <c r="B20" s="115" t="s">
        <v>0</v>
      </c>
      <c r="C20" s="116" t="s">
        <v>42</v>
      </c>
      <c r="D20" s="117" t="s">
        <v>46</v>
      </c>
      <c r="E20" s="131" t="s">
        <v>40</v>
      </c>
      <c r="F20" s="124" t="s">
        <v>20</v>
      </c>
      <c r="G20" s="125"/>
      <c r="H20" s="125"/>
      <c r="I20" s="125"/>
      <c r="J20" s="125"/>
      <c r="K20" s="125"/>
      <c r="L20" s="125"/>
      <c r="M20" s="125"/>
      <c r="N20" s="125"/>
      <c r="O20" s="126"/>
      <c r="P20" s="127" t="s">
        <v>21</v>
      </c>
      <c r="Q20" s="129" t="s">
        <v>45</v>
      </c>
      <c r="R20" s="18"/>
      <c r="S20" s="31"/>
      <c r="T20" s="31"/>
      <c r="U20" s="19"/>
      <c r="V20" s="31"/>
      <c r="W20" s="31"/>
      <c r="X20" s="31"/>
      <c r="Y20" s="31"/>
      <c r="Z20" s="20"/>
      <c r="AA20" s="120" t="s">
        <v>48</v>
      </c>
    </row>
    <row r="21" spans="1:38" s="24" customFormat="1" ht="117.75" customHeight="1" x14ac:dyDescent="0.25">
      <c r="A21" s="114"/>
      <c r="B21" s="114"/>
      <c r="C21" s="114"/>
      <c r="D21" s="114"/>
      <c r="E21" s="131"/>
      <c r="F21" s="33" t="s">
        <v>43</v>
      </c>
      <c r="G21" s="33" t="s">
        <v>44</v>
      </c>
      <c r="H21" s="33" t="s">
        <v>15</v>
      </c>
      <c r="I21" s="33" t="s">
        <v>16</v>
      </c>
      <c r="J21" s="33" t="s">
        <v>32</v>
      </c>
      <c r="K21" s="33" t="s">
        <v>31</v>
      </c>
      <c r="L21" s="33" t="s">
        <v>33</v>
      </c>
      <c r="M21" s="33" t="s">
        <v>17</v>
      </c>
      <c r="N21" s="33" t="s">
        <v>34</v>
      </c>
      <c r="O21" s="33" t="s">
        <v>18</v>
      </c>
      <c r="P21" s="128"/>
      <c r="Q21" s="130"/>
      <c r="R21" s="32" t="s">
        <v>1</v>
      </c>
      <c r="S21" s="32" t="s">
        <v>2</v>
      </c>
      <c r="T21" s="21" t="s">
        <v>19</v>
      </c>
      <c r="U21" s="22" t="s">
        <v>4</v>
      </c>
      <c r="V21" s="33" t="s">
        <v>5</v>
      </c>
      <c r="W21" s="33" t="s">
        <v>6</v>
      </c>
      <c r="X21" s="33" t="s">
        <v>7</v>
      </c>
      <c r="Y21" s="33" t="s">
        <v>8</v>
      </c>
      <c r="Z21" s="23" t="s">
        <v>3</v>
      </c>
      <c r="AA21" s="121"/>
    </row>
    <row r="22" spans="1:38" s="24" customFormat="1" ht="15" x14ac:dyDescent="0.2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  <c r="K22" s="25">
        <v>11</v>
      </c>
      <c r="L22" s="25">
        <v>12</v>
      </c>
      <c r="M22" s="25">
        <v>13</v>
      </c>
      <c r="N22" s="25">
        <v>14</v>
      </c>
      <c r="O22" s="25">
        <v>15</v>
      </c>
      <c r="P22" s="25">
        <v>6</v>
      </c>
      <c r="Q22" s="25">
        <v>17</v>
      </c>
      <c r="R22" s="25">
        <v>13</v>
      </c>
      <c r="S22" s="25">
        <v>14</v>
      </c>
      <c r="T22" s="25">
        <v>15</v>
      </c>
      <c r="U22" s="25">
        <v>16</v>
      </c>
      <c r="V22" s="25">
        <v>17</v>
      </c>
      <c r="W22" s="25">
        <v>18</v>
      </c>
      <c r="X22" s="25">
        <v>19</v>
      </c>
      <c r="Y22" s="25">
        <v>20</v>
      </c>
      <c r="Z22" s="26"/>
      <c r="AA22" s="27">
        <v>7</v>
      </c>
    </row>
    <row r="23" spans="1:38" s="15" customFormat="1" ht="15.75" x14ac:dyDescent="0.25">
      <c r="A23" s="55"/>
      <c r="B23" s="61" t="s">
        <v>69</v>
      </c>
      <c r="C23" s="47"/>
      <c r="D23" s="59"/>
      <c r="E23" s="39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60"/>
      <c r="Q23" s="55">
        <f t="shared" ref="Q23" si="0">P23*12</f>
        <v>0</v>
      </c>
      <c r="R23" s="55"/>
      <c r="S23" s="55"/>
      <c r="T23" s="55"/>
      <c r="U23" s="62"/>
      <c r="V23" s="55"/>
      <c r="W23" s="55"/>
      <c r="X23" s="55"/>
      <c r="Y23" s="55"/>
      <c r="Z23" s="55"/>
      <c r="AA23" s="63"/>
    </row>
    <row r="24" spans="1:38" s="15" customFormat="1" ht="15.75" x14ac:dyDescent="0.25">
      <c r="A24" s="56">
        <v>1</v>
      </c>
      <c r="B24" s="64" t="s">
        <v>22</v>
      </c>
      <c r="C24" s="65" t="s">
        <v>10</v>
      </c>
      <c r="D24" s="66">
        <v>829.5</v>
      </c>
      <c r="E24" s="67">
        <v>41.45</v>
      </c>
      <c r="F24" s="68">
        <v>10.029999999999999</v>
      </c>
      <c r="G24" s="68">
        <v>6.23</v>
      </c>
      <c r="H24" s="68">
        <v>8.64</v>
      </c>
      <c r="I24" s="68">
        <v>6.43</v>
      </c>
      <c r="J24" s="68">
        <v>2.73</v>
      </c>
      <c r="K24" s="68">
        <v>3.23</v>
      </c>
      <c r="L24" s="68"/>
      <c r="M24" s="69"/>
      <c r="N24" s="69"/>
      <c r="O24" s="69"/>
      <c r="P24" s="69">
        <f>D24*E24</f>
        <v>34382.775000000001</v>
      </c>
      <c r="Q24" s="70">
        <f t="shared" ref="Q24:Q26" si="1">P24*12</f>
        <v>412593.30000000005</v>
      </c>
      <c r="R24" s="69">
        <v>10.48</v>
      </c>
      <c r="S24" s="69">
        <v>1.43</v>
      </c>
      <c r="T24" s="69">
        <v>0.91</v>
      </c>
      <c r="U24" s="70">
        <f>I24*J24</f>
        <v>17.553899999999999</v>
      </c>
      <c r="V24" s="70">
        <f t="shared" ref="V24" si="2">U24*12</f>
        <v>210.64679999999998</v>
      </c>
      <c r="W24" s="6"/>
      <c r="X24" s="6"/>
      <c r="Y24" s="6"/>
      <c r="Z24" s="71" t="s">
        <v>23</v>
      </c>
      <c r="AA24" s="72">
        <f>P24*5/100</f>
        <v>1719.1387500000001</v>
      </c>
    </row>
    <row r="25" spans="1:38" s="15" customFormat="1" ht="15.75" x14ac:dyDescent="0.25">
      <c r="A25" s="56"/>
      <c r="B25" s="73"/>
      <c r="C25" s="74"/>
      <c r="D25" s="75"/>
      <c r="E25" s="76" t="s">
        <v>71</v>
      </c>
      <c r="F25" s="77"/>
      <c r="G25" s="77"/>
      <c r="H25" s="77"/>
      <c r="I25" s="77"/>
      <c r="J25" s="77"/>
      <c r="K25" s="77"/>
      <c r="L25" s="78"/>
      <c r="M25" s="76"/>
      <c r="N25" s="79"/>
      <c r="O25" s="79"/>
      <c r="P25" s="80"/>
      <c r="Q25" s="81"/>
      <c r="R25" s="82"/>
      <c r="S25" s="82"/>
      <c r="T25" s="82"/>
      <c r="U25" s="81"/>
      <c r="V25" s="81"/>
      <c r="W25" s="6"/>
      <c r="X25" s="6"/>
      <c r="Y25" s="6"/>
      <c r="Z25" s="83"/>
      <c r="AA25" s="84">
        <f>SUM(AA24:AA24)</f>
        <v>1719.1387500000001</v>
      </c>
    </row>
    <row r="26" spans="1:38" s="15" customFormat="1" ht="15.75" x14ac:dyDescent="0.25">
      <c r="A26" s="56"/>
      <c r="B26" s="85" t="s">
        <v>70</v>
      </c>
      <c r="C26" s="38"/>
      <c r="D26" s="8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 t="shared" si="1"/>
        <v>0</v>
      </c>
      <c r="R26" s="6"/>
      <c r="S26" s="6"/>
      <c r="T26" s="6"/>
      <c r="U26" s="87"/>
      <c r="V26" s="6"/>
      <c r="W26" s="6"/>
      <c r="X26" s="6"/>
      <c r="Y26" s="6"/>
      <c r="Z26" s="6"/>
      <c r="AA26" s="63"/>
    </row>
    <row r="27" spans="1:38" s="15" customFormat="1" ht="15.75" x14ac:dyDescent="0.25">
      <c r="A27" s="56">
        <v>2</v>
      </c>
      <c r="B27" s="38" t="s">
        <v>22</v>
      </c>
      <c r="C27" s="38" t="s">
        <v>13</v>
      </c>
      <c r="D27" s="88">
        <v>1255.6500000000001</v>
      </c>
      <c r="E27" s="41">
        <v>41.73</v>
      </c>
      <c r="F27" s="89">
        <v>10.029999999999999</v>
      </c>
      <c r="G27" s="89">
        <v>6.23</v>
      </c>
      <c r="H27" s="89">
        <v>8.64</v>
      </c>
      <c r="I27" s="89">
        <v>6.43</v>
      </c>
      <c r="J27" s="89">
        <v>2.73</v>
      </c>
      <c r="K27" s="89">
        <v>3.23</v>
      </c>
      <c r="L27" s="89"/>
      <c r="M27" s="39"/>
      <c r="N27" s="39">
        <v>1.43</v>
      </c>
      <c r="O27" s="39"/>
      <c r="P27" s="39">
        <f>D27*E27</f>
        <v>52398.2745</v>
      </c>
      <c r="Q27" s="60">
        <f t="shared" ref="Q27" si="3">P27*12</f>
        <v>628779.29399999999</v>
      </c>
      <c r="R27" s="6"/>
      <c r="S27" s="6"/>
      <c r="T27" s="6"/>
      <c r="U27" s="87"/>
      <c r="V27" s="6"/>
      <c r="W27" s="6"/>
      <c r="X27" s="6"/>
      <c r="Y27" s="6"/>
      <c r="Z27" s="90" t="s">
        <v>23</v>
      </c>
      <c r="AA27" s="59">
        <f>P27*5/100</f>
        <v>2619.9137249999999</v>
      </c>
    </row>
    <row r="28" spans="1:38" s="15" customFormat="1" ht="15.75" x14ac:dyDescent="0.25">
      <c r="A28" s="56"/>
      <c r="B28" s="38"/>
      <c r="C28" s="38"/>
      <c r="D28" s="75"/>
      <c r="E28" s="91" t="s">
        <v>72</v>
      </c>
      <c r="F28" s="92"/>
      <c r="G28" s="92"/>
      <c r="H28" s="92"/>
      <c r="I28" s="92"/>
      <c r="J28" s="92"/>
      <c r="K28" s="92"/>
      <c r="L28" s="93"/>
      <c r="M28" s="91"/>
      <c r="N28" s="94"/>
      <c r="O28" s="94"/>
      <c r="P28" s="95"/>
      <c r="Q28" s="81"/>
      <c r="R28" s="6"/>
      <c r="S28" s="6"/>
      <c r="T28" s="6"/>
      <c r="U28" s="87"/>
      <c r="V28" s="6"/>
      <c r="W28" s="6"/>
      <c r="X28" s="6"/>
      <c r="Y28" s="6"/>
      <c r="Z28" s="96"/>
      <c r="AA28" s="84">
        <f>AA27</f>
        <v>2619.9137249999999</v>
      </c>
    </row>
    <row r="29" spans="1:38" s="15" customFormat="1" ht="15.75" x14ac:dyDescent="0.25">
      <c r="A29" s="55"/>
      <c r="B29" s="100" t="s">
        <v>73</v>
      </c>
      <c r="C29" s="48"/>
      <c r="D29" s="97"/>
      <c r="E29" s="101"/>
      <c r="F29" s="55"/>
      <c r="G29" s="55"/>
      <c r="H29" s="55"/>
      <c r="I29" s="55"/>
      <c r="J29" s="55"/>
      <c r="K29" s="55"/>
      <c r="L29" s="56"/>
      <c r="M29" s="56"/>
      <c r="N29" s="55"/>
      <c r="O29" s="55"/>
      <c r="P29" s="55"/>
      <c r="Q29" s="5"/>
      <c r="R29" s="5"/>
      <c r="S29" s="5"/>
      <c r="T29" s="5"/>
      <c r="U29" s="57"/>
      <c r="V29" s="5"/>
      <c r="W29" s="5"/>
      <c r="X29" s="5"/>
      <c r="Y29" s="5"/>
      <c r="Z29" s="58"/>
      <c r="AA29" s="98"/>
    </row>
    <row r="30" spans="1:38" s="28" customFormat="1" ht="15.75" x14ac:dyDescent="0.25">
      <c r="A30" s="102">
        <v>8</v>
      </c>
      <c r="B30" s="37" t="s">
        <v>22</v>
      </c>
      <c r="C30" s="42" t="s">
        <v>79</v>
      </c>
      <c r="D30" s="37">
        <v>204.3</v>
      </c>
      <c r="E30" s="99">
        <v>20.91</v>
      </c>
      <c r="F30" s="92"/>
      <c r="G30" s="92"/>
      <c r="H30" s="92"/>
      <c r="I30" s="92"/>
      <c r="J30" s="92"/>
      <c r="K30" s="92"/>
      <c r="L30" s="93"/>
      <c r="M30" s="91"/>
      <c r="N30" s="94"/>
      <c r="O30" s="94"/>
      <c r="P30" s="39">
        <f t="shared" ref="P30:P31" si="4">D30*E30</f>
        <v>4271.9130000000005</v>
      </c>
      <c r="Q30" s="58"/>
      <c r="R30" s="58"/>
      <c r="S30" s="58"/>
      <c r="T30" s="58"/>
      <c r="U30" s="103"/>
      <c r="V30" s="58"/>
      <c r="W30" s="58"/>
      <c r="X30" s="58"/>
      <c r="Y30" s="58"/>
      <c r="Z30" s="58"/>
      <c r="AA30" s="59">
        <f t="shared" ref="AA30:AA31" si="5">P30*5/100</f>
        <v>213.59565000000003</v>
      </c>
    </row>
    <row r="31" spans="1:38" s="28" customFormat="1" ht="15.75" x14ac:dyDescent="0.25">
      <c r="A31" s="102">
        <v>9</v>
      </c>
      <c r="B31" s="37" t="s">
        <v>22</v>
      </c>
      <c r="C31" s="42" t="s">
        <v>80</v>
      </c>
      <c r="D31" s="37">
        <v>204.3</v>
      </c>
      <c r="E31" s="99">
        <v>20.91</v>
      </c>
      <c r="F31" s="92"/>
      <c r="G31" s="92"/>
      <c r="H31" s="92"/>
      <c r="I31" s="92"/>
      <c r="J31" s="92"/>
      <c r="K31" s="92"/>
      <c r="L31" s="93"/>
      <c r="M31" s="91"/>
      <c r="N31" s="94"/>
      <c r="O31" s="94"/>
      <c r="P31" s="39">
        <f t="shared" si="4"/>
        <v>4271.9130000000005</v>
      </c>
      <c r="Q31" s="58"/>
      <c r="R31" s="58"/>
      <c r="S31" s="58"/>
      <c r="T31" s="58"/>
      <c r="U31" s="103"/>
      <c r="V31" s="58"/>
      <c r="W31" s="58"/>
      <c r="X31" s="58"/>
      <c r="Y31" s="58"/>
      <c r="Z31" s="58"/>
      <c r="AA31" s="59">
        <f t="shared" si="5"/>
        <v>213.59565000000003</v>
      </c>
    </row>
    <row r="32" spans="1:38" s="28" customFormat="1" ht="15.75" x14ac:dyDescent="0.25">
      <c r="A32" s="104"/>
      <c r="B32" s="37"/>
      <c r="C32" s="42"/>
      <c r="D32" s="37"/>
      <c r="E32" s="76" t="s">
        <v>74</v>
      </c>
      <c r="F32" s="77"/>
      <c r="G32" s="77"/>
      <c r="H32" s="77"/>
      <c r="I32" s="77"/>
      <c r="J32" s="77"/>
      <c r="K32" s="77"/>
      <c r="L32" s="78"/>
      <c r="M32" s="76"/>
      <c r="N32" s="79"/>
      <c r="O32" s="79"/>
      <c r="P32" s="80"/>
      <c r="Q32" s="81"/>
      <c r="R32" s="82"/>
      <c r="S32" s="82"/>
      <c r="T32" s="82"/>
      <c r="U32" s="81"/>
      <c r="V32" s="81"/>
      <c r="W32" s="6"/>
      <c r="X32" s="6"/>
      <c r="Y32" s="6"/>
      <c r="Z32" s="83"/>
      <c r="AA32" s="84">
        <f>SUM(AA30:AA31)</f>
        <v>427.19130000000007</v>
      </c>
    </row>
    <row r="33" spans="1:27" s="28" customFormat="1" ht="15.75" x14ac:dyDescent="0.25">
      <c r="A33" s="104"/>
      <c r="B33" s="100" t="s">
        <v>24</v>
      </c>
      <c r="C33" s="42"/>
      <c r="D33" s="37"/>
      <c r="E33" s="99"/>
      <c r="F33" s="92"/>
      <c r="G33" s="92"/>
      <c r="H33" s="92"/>
      <c r="I33" s="92"/>
      <c r="J33" s="92"/>
      <c r="K33" s="92"/>
      <c r="L33" s="93"/>
      <c r="M33" s="91"/>
      <c r="N33" s="94"/>
      <c r="O33" s="94"/>
      <c r="P33" s="39"/>
      <c r="Q33" s="58"/>
      <c r="R33" s="58"/>
      <c r="S33" s="58"/>
      <c r="T33" s="58"/>
      <c r="U33" s="103"/>
      <c r="V33" s="58"/>
      <c r="W33" s="58"/>
      <c r="X33" s="58"/>
      <c r="Y33" s="58"/>
      <c r="Z33" s="58"/>
      <c r="AA33" s="59"/>
    </row>
    <row r="34" spans="1:27" s="15" customFormat="1" ht="15.75" x14ac:dyDescent="0.25">
      <c r="A34" s="55">
        <v>10</v>
      </c>
      <c r="B34" s="40" t="s">
        <v>22</v>
      </c>
      <c r="C34" s="47" t="s">
        <v>75</v>
      </c>
      <c r="D34" s="39">
        <v>1624.3</v>
      </c>
      <c r="E34" s="99">
        <v>43.53</v>
      </c>
      <c r="F34" s="92"/>
      <c r="G34" s="92"/>
      <c r="H34" s="92"/>
      <c r="I34" s="92"/>
      <c r="J34" s="92"/>
      <c r="K34" s="92"/>
      <c r="L34" s="93"/>
      <c r="M34" s="91"/>
      <c r="N34" s="94"/>
      <c r="O34" s="94"/>
      <c r="P34" s="39">
        <f t="shared" ref="P34" si="6">D34*E34</f>
        <v>70705.778999999995</v>
      </c>
      <c r="Q34" s="5"/>
      <c r="R34" s="5"/>
      <c r="S34" s="5"/>
      <c r="T34" s="5"/>
      <c r="U34" s="57"/>
      <c r="V34" s="5"/>
      <c r="W34" s="5"/>
      <c r="X34" s="5"/>
      <c r="Y34" s="5"/>
      <c r="Z34" s="58"/>
      <c r="AA34" s="59">
        <f t="shared" ref="AA34" si="7">P34*5/100</f>
        <v>3535.2889499999997</v>
      </c>
    </row>
    <row r="35" spans="1:27" s="28" customFormat="1" ht="15.75" x14ac:dyDescent="0.25">
      <c r="A35" s="104"/>
      <c r="B35" s="100"/>
      <c r="C35" s="42"/>
      <c r="D35" s="37"/>
      <c r="E35" s="76" t="s">
        <v>50</v>
      </c>
      <c r="F35" s="77"/>
      <c r="G35" s="77"/>
      <c r="H35" s="77"/>
      <c r="I35" s="77"/>
      <c r="J35" s="77"/>
      <c r="K35" s="77"/>
      <c r="L35" s="78"/>
      <c r="M35" s="76"/>
      <c r="N35" s="79"/>
      <c r="O35" s="79"/>
      <c r="P35" s="80"/>
      <c r="Q35" s="81"/>
      <c r="R35" s="82"/>
      <c r="S35" s="82"/>
      <c r="T35" s="82"/>
      <c r="U35" s="81"/>
      <c r="V35" s="81"/>
      <c r="W35" s="6"/>
      <c r="X35" s="6"/>
      <c r="Y35" s="6"/>
      <c r="Z35" s="83"/>
      <c r="AA35" s="84">
        <f>SUM(AA34:AA34)</f>
        <v>3535.2889499999997</v>
      </c>
    </row>
    <row r="36" spans="1:27" s="28" customFormat="1" ht="15.75" x14ac:dyDescent="0.25">
      <c r="A36" s="104"/>
      <c r="B36" s="100" t="s">
        <v>25</v>
      </c>
      <c r="C36" s="42"/>
      <c r="D36" s="37"/>
      <c r="E36" s="99"/>
      <c r="F36" s="92"/>
      <c r="G36" s="92"/>
      <c r="H36" s="92"/>
      <c r="I36" s="92"/>
      <c r="J36" s="92"/>
      <c r="K36" s="92"/>
      <c r="L36" s="93"/>
      <c r="M36" s="91"/>
      <c r="N36" s="94"/>
      <c r="O36" s="94"/>
      <c r="P36" s="39"/>
      <c r="Q36" s="58"/>
      <c r="R36" s="58"/>
      <c r="S36" s="58"/>
      <c r="T36" s="58"/>
      <c r="U36" s="103"/>
      <c r="V36" s="58"/>
      <c r="W36" s="58"/>
      <c r="X36" s="58"/>
      <c r="Y36" s="58"/>
      <c r="Z36" s="58"/>
      <c r="AA36" s="59"/>
    </row>
    <row r="37" spans="1:27" s="15" customFormat="1" ht="15.75" x14ac:dyDescent="0.25">
      <c r="A37" s="55">
        <v>11</v>
      </c>
      <c r="B37" s="47" t="s">
        <v>22</v>
      </c>
      <c r="C37" s="47" t="s">
        <v>56</v>
      </c>
      <c r="D37" s="49">
        <v>150.6</v>
      </c>
      <c r="E37" s="41">
        <v>149.77000000000001</v>
      </c>
      <c r="F37" s="92"/>
      <c r="G37" s="92"/>
      <c r="H37" s="92"/>
      <c r="I37" s="92"/>
      <c r="J37" s="92"/>
      <c r="K37" s="92"/>
      <c r="L37" s="93"/>
      <c r="M37" s="91"/>
      <c r="N37" s="94"/>
      <c r="O37" s="94"/>
      <c r="P37" s="39">
        <f t="shared" ref="P37:P38" si="8">D37*E37</f>
        <v>22555.362000000001</v>
      </c>
      <c r="Q37" s="5"/>
      <c r="R37" s="5"/>
      <c r="S37" s="5"/>
      <c r="T37" s="5"/>
      <c r="U37" s="57"/>
      <c r="V37" s="5"/>
      <c r="W37" s="5"/>
      <c r="X37" s="5"/>
      <c r="Y37" s="5"/>
      <c r="Z37" s="58"/>
      <c r="AA37" s="59">
        <f t="shared" ref="AA37:AA38" si="9">P37*5/100</f>
        <v>1127.7681</v>
      </c>
    </row>
    <row r="38" spans="1:27" s="15" customFormat="1" ht="15.75" x14ac:dyDescent="0.25">
      <c r="A38" s="55">
        <v>12</v>
      </c>
      <c r="B38" s="40" t="s">
        <v>22</v>
      </c>
      <c r="C38" s="47" t="s">
        <v>57</v>
      </c>
      <c r="D38" s="49">
        <v>171.2</v>
      </c>
      <c r="E38" s="41">
        <v>149.77000000000001</v>
      </c>
      <c r="F38" s="92"/>
      <c r="G38" s="92"/>
      <c r="H38" s="92"/>
      <c r="I38" s="92"/>
      <c r="J38" s="92"/>
      <c r="K38" s="92"/>
      <c r="L38" s="93"/>
      <c r="M38" s="91"/>
      <c r="N38" s="94"/>
      <c r="O38" s="94"/>
      <c r="P38" s="39">
        <f t="shared" si="8"/>
        <v>25640.624</v>
      </c>
      <c r="Q38" s="5"/>
      <c r="R38" s="5"/>
      <c r="S38" s="5"/>
      <c r="T38" s="5"/>
      <c r="U38" s="57"/>
      <c r="V38" s="5"/>
      <c r="W38" s="5"/>
      <c r="X38" s="5"/>
      <c r="Y38" s="5"/>
      <c r="Z38" s="58"/>
      <c r="AA38" s="59">
        <f t="shared" si="9"/>
        <v>1282.0311999999999</v>
      </c>
    </row>
    <row r="39" spans="1:27" s="15" customFormat="1" ht="15.75" x14ac:dyDescent="0.25">
      <c r="A39" s="55"/>
      <c r="B39" s="40"/>
      <c r="C39" s="47"/>
      <c r="D39" s="49"/>
      <c r="E39" s="76" t="s">
        <v>51</v>
      </c>
      <c r="F39" s="77"/>
      <c r="G39" s="77"/>
      <c r="H39" s="77"/>
      <c r="I39" s="77"/>
      <c r="J39" s="77"/>
      <c r="K39" s="77"/>
      <c r="L39" s="78"/>
      <c r="M39" s="76"/>
      <c r="N39" s="79"/>
      <c r="O39" s="79"/>
      <c r="P39" s="80"/>
      <c r="Q39" s="81"/>
      <c r="R39" s="82"/>
      <c r="S39" s="82"/>
      <c r="T39" s="82"/>
      <c r="U39" s="81"/>
      <c r="V39" s="81"/>
      <c r="W39" s="6"/>
      <c r="X39" s="6"/>
      <c r="Y39" s="6"/>
      <c r="Z39" s="83"/>
      <c r="AA39" s="84">
        <f>SUM(AA37:AA38)</f>
        <v>2409.7992999999997</v>
      </c>
    </row>
    <row r="40" spans="1:27" s="28" customFormat="1" ht="15.75" x14ac:dyDescent="0.25">
      <c r="A40" s="104"/>
      <c r="B40" s="100" t="s">
        <v>26</v>
      </c>
      <c r="C40" s="42"/>
      <c r="D40" s="37"/>
      <c r="E40" s="99"/>
      <c r="F40" s="92"/>
      <c r="G40" s="92"/>
      <c r="H40" s="92"/>
      <c r="I40" s="92"/>
      <c r="J40" s="92"/>
      <c r="K40" s="92"/>
      <c r="L40" s="93"/>
      <c r="M40" s="91"/>
      <c r="N40" s="94"/>
      <c r="O40" s="94"/>
      <c r="P40" s="39"/>
      <c r="Q40" s="58"/>
      <c r="R40" s="58"/>
      <c r="S40" s="58"/>
      <c r="T40" s="58"/>
      <c r="U40" s="103"/>
      <c r="V40" s="58"/>
      <c r="W40" s="58"/>
      <c r="X40" s="58"/>
      <c r="Y40" s="58"/>
      <c r="Z40" s="58"/>
      <c r="AA40" s="59"/>
    </row>
    <row r="41" spans="1:27" s="15" customFormat="1" ht="15.75" x14ac:dyDescent="0.25">
      <c r="A41" s="55">
        <v>13</v>
      </c>
      <c r="B41" s="40" t="s">
        <v>22</v>
      </c>
      <c r="C41" s="38" t="s">
        <v>9</v>
      </c>
      <c r="D41" s="39">
        <v>661.78</v>
      </c>
      <c r="E41" s="41">
        <v>43</v>
      </c>
      <c r="F41" s="55"/>
      <c r="G41" s="55"/>
      <c r="H41" s="55"/>
      <c r="I41" s="55"/>
      <c r="J41" s="55"/>
      <c r="K41" s="55"/>
      <c r="L41" s="56"/>
      <c r="M41" s="56"/>
      <c r="N41" s="55"/>
      <c r="O41" s="55"/>
      <c r="P41" s="39">
        <f>D41*E41</f>
        <v>28456.539999999997</v>
      </c>
      <c r="Q41" s="60">
        <f t="shared" ref="Q41" si="10">P41*12</f>
        <v>341478.48</v>
      </c>
      <c r="R41" s="6"/>
      <c r="S41" s="6"/>
      <c r="T41" s="6"/>
      <c r="U41" s="87"/>
      <c r="V41" s="6"/>
      <c r="W41" s="6"/>
      <c r="X41" s="6"/>
      <c r="Y41" s="6"/>
      <c r="Z41" s="90" t="s">
        <v>23</v>
      </c>
      <c r="AA41" s="59">
        <f t="shared" ref="AA41:AA43" si="11">P41*5/100</f>
        <v>1422.8269999999998</v>
      </c>
    </row>
    <row r="42" spans="1:27" s="15" customFormat="1" ht="15.75" x14ac:dyDescent="0.25">
      <c r="A42" s="55">
        <v>14</v>
      </c>
      <c r="B42" s="40" t="s">
        <v>22</v>
      </c>
      <c r="C42" s="38" t="s">
        <v>11</v>
      </c>
      <c r="D42" s="39">
        <v>779.4</v>
      </c>
      <c r="E42" s="41">
        <v>43</v>
      </c>
      <c r="F42" s="55"/>
      <c r="G42" s="55"/>
      <c r="H42" s="55"/>
      <c r="I42" s="55"/>
      <c r="J42" s="55"/>
      <c r="K42" s="55"/>
      <c r="L42" s="56"/>
      <c r="M42" s="56"/>
      <c r="N42" s="55"/>
      <c r="O42" s="55"/>
      <c r="P42" s="39">
        <f>D42*E42</f>
        <v>33514.199999999997</v>
      </c>
      <c r="Q42" s="5"/>
      <c r="R42" s="5"/>
      <c r="S42" s="5"/>
      <c r="T42" s="5"/>
      <c r="U42" s="57"/>
      <c r="V42" s="5"/>
      <c r="W42" s="5"/>
      <c r="X42" s="5"/>
      <c r="Y42" s="5"/>
      <c r="Z42" s="58"/>
      <c r="AA42" s="59">
        <f t="shared" si="11"/>
        <v>1675.71</v>
      </c>
    </row>
    <row r="43" spans="1:27" s="15" customFormat="1" ht="15.75" x14ac:dyDescent="0.25">
      <c r="A43" s="55">
        <v>15</v>
      </c>
      <c r="B43" s="40" t="s">
        <v>22</v>
      </c>
      <c r="C43" s="38" t="s">
        <v>12</v>
      </c>
      <c r="D43" s="39">
        <v>805.51</v>
      </c>
      <c r="E43" s="41">
        <v>43</v>
      </c>
      <c r="F43" s="55"/>
      <c r="G43" s="55"/>
      <c r="H43" s="55"/>
      <c r="I43" s="55"/>
      <c r="J43" s="55"/>
      <c r="K43" s="55"/>
      <c r="L43" s="56"/>
      <c r="M43" s="56"/>
      <c r="N43" s="55"/>
      <c r="O43" s="55"/>
      <c r="P43" s="39">
        <f t="shared" ref="P43:P44" si="12">D43*E43</f>
        <v>34636.93</v>
      </c>
      <c r="Q43" s="5"/>
      <c r="R43" s="5"/>
      <c r="S43" s="5"/>
      <c r="T43" s="5"/>
      <c r="U43" s="57"/>
      <c r="V43" s="5"/>
      <c r="W43" s="5"/>
      <c r="X43" s="5"/>
      <c r="Y43" s="5"/>
      <c r="Z43" s="58"/>
      <c r="AA43" s="59">
        <f t="shared" si="11"/>
        <v>1731.8464999999999</v>
      </c>
    </row>
    <row r="44" spans="1:27" s="15" customFormat="1" ht="15.75" x14ac:dyDescent="0.25">
      <c r="A44" s="55">
        <v>16</v>
      </c>
      <c r="B44" s="40" t="s">
        <v>22</v>
      </c>
      <c r="C44" s="38" t="s">
        <v>81</v>
      </c>
      <c r="D44" s="39">
        <v>951.4</v>
      </c>
      <c r="E44" s="41">
        <v>43</v>
      </c>
      <c r="F44" s="55"/>
      <c r="G44" s="55"/>
      <c r="H44" s="55"/>
      <c r="I44" s="55"/>
      <c r="J44" s="55"/>
      <c r="K44" s="55"/>
      <c r="L44" s="56"/>
      <c r="M44" s="56"/>
      <c r="N44" s="55"/>
      <c r="O44" s="55"/>
      <c r="P44" s="39">
        <f t="shared" si="12"/>
        <v>40910.199999999997</v>
      </c>
      <c r="Q44" s="5"/>
      <c r="R44" s="5"/>
      <c r="S44" s="5"/>
      <c r="T44" s="5"/>
      <c r="U44" s="57"/>
      <c r="V44" s="5"/>
      <c r="W44" s="5"/>
      <c r="X44" s="5"/>
      <c r="Y44" s="5"/>
      <c r="Z44" s="58"/>
      <c r="AA44" s="59">
        <f>P44*5/100</f>
        <v>2045.51</v>
      </c>
    </row>
    <row r="45" spans="1:27" s="15" customFormat="1" ht="15.75" x14ac:dyDescent="0.25">
      <c r="A45" s="55"/>
      <c r="B45" s="40"/>
      <c r="C45" s="38"/>
      <c r="D45" s="39"/>
      <c r="E45" s="91" t="s">
        <v>52</v>
      </c>
      <c r="F45" s="92"/>
      <c r="G45" s="92"/>
      <c r="H45" s="92"/>
      <c r="I45" s="92"/>
      <c r="J45" s="92"/>
      <c r="K45" s="92"/>
      <c r="L45" s="93"/>
      <c r="M45" s="91"/>
      <c r="N45" s="94"/>
      <c r="O45" s="94"/>
      <c r="P45" s="95"/>
      <c r="Q45" s="5"/>
      <c r="R45" s="5"/>
      <c r="S45" s="5"/>
      <c r="T45" s="5"/>
      <c r="U45" s="57"/>
      <c r="V45" s="5"/>
      <c r="W45" s="5"/>
      <c r="X45" s="5"/>
      <c r="Y45" s="5"/>
      <c r="Z45" s="58"/>
      <c r="AA45" s="105">
        <f>SUM(AA41:AA44)</f>
        <v>6875.8935000000001</v>
      </c>
    </row>
    <row r="46" spans="1:27" s="15" customFormat="1" ht="15.75" x14ac:dyDescent="0.25">
      <c r="A46" s="55"/>
      <c r="B46" s="100" t="s">
        <v>27</v>
      </c>
      <c r="C46" s="38"/>
      <c r="D46" s="39"/>
      <c r="E46" s="106"/>
      <c r="F46" s="92"/>
      <c r="G46" s="92"/>
      <c r="H46" s="92"/>
      <c r="I46" s="92"/>
      <c r="J46" s="92"/>
      <c r="K46" s="92"/>
      <c r="L46" s="93"/>
      <c r="M46" s="91"/>
      <c r="N46" s="94"/>
      <c r="O46" s="94"/>
      <c r="P46" s="95"/>
      <c r="Q46" s="5"/>
      <c r="R46" s="5"/>
      <c r="S46" s="5"/>
      <c r="T46" s="5"/>
      <c r="U46" s="57"/>
      <c r="V46" s="5"/>
      <c r="W46" s="5"/>
      <c r="X46" s="5"/>
      <c r="Y46" s="5"/>
      <c r="Z46" s="58"/>
      <c r="AA46" s="105"/>
    </row>
    <row r="47" spans="1:27" s="15" customFormat="1" ht="15.75" x14ac:dyDescent="0.25">
      <c r="A47" s="55">
        <v>17</v>
      </c>
      <c r="B47" s="50" t="s">
        <v>22</v>
      </c>
      <c r="C47" s="43" t="s">
        <v>85</v>
      </c>
      <c r="D47" s="45">
        <v>826.8</v>
      </c>
      <c r="E47" s="41">
        <v>149.77000000000001</v>
      </c>
      <c r="F47" s="107"/>
      <c r="G47" s="107"/>
      <c r="H47" s="107"/>
      <c r="I47" s="107"/>
      <c r="J47" s="107"/>
      <c r="K47" s="107"/>
      <c r="L47" s="89"/>
      <c r="M47" s="39"/>
      <c r="N47" s="108"/>
      <c r="O47" s="108"/>
      <c r="P47" s="39">
        <f t="shared" ref="P47" si="13">D47*E47</f>
        <v>123829.836</v>
      </c>
      <c r="Q47" s="60">
        <f t="shared" ref="Q47" si="14">P47*12</f>
        <v>1485958.0319999999</v>
      </c>
      <c r="R47" s="5"/>
      <c r="S47" s="5"/>
      <c r="T47" s="5"/>
      <c r="U47" s="57"/>
      <c r="V47" s="5"/>
      <c r="W47" s="5"/>
      <c r="X47" s="5"/>
      <c r="Y47" s="5"/>
      <c r="Z47" s="109" t="s">
        <v>28</v>
      </c>
      <c r="AA47" s="59">
        <f t="shared" ref="AA47" si="15">P47*5/100</f>
        <v>6191.4917999999998</v>
      </c>
    </row>
    <row r="48" spans="1:27" s="15" customFormat="1" ht="15.75" x14ac:dyDescent="0.25">
      <c r="A48" s="55"/>
      <c r="B48" s="40"/>
      <c r="C48" s="38"/>
      <c r="D48" s="39"/>
      <c r="E48" s="76" t="s">
        <v>53</v>
      </c>
      <c r="F48" s="77"/>
      <c r="G48" s="77"/>
      <c r="H48" s="77"/>
      <c r="I48" s="77"/>
      <c r="J48" s="77"/>
      <c r="K48" s="77"/>
      <c r="L48" s="78"/>
      <c r="M48" s="76"/>
      <c r="N48" s="79"/>
      <c r="O48" s="79"/>
      <c r="P48" s="80"/>
      <c r="Q48" s="81"/>
      <c r="R48" s="82"/>
      <c r="S48" s="82"/>
      <c r="T48" s="82"/>
      <c r="U48" s="81"/>
      <c r="V48" s="81"/>
      <c r="W48" s="6"/>
      <c r="X48" s="6"/>
      <c r="Y48" s="6"/>
      <c r="Z48" s="83"/>
      <c r="AA48" s="84">
        <f>SUM(AA47:AA47)</f>
        <v>6191.4917999999998</v>
      </c>
    </row>
    <row r="49" spans="1:27" s="15" customFormat="1" ht="15.75" x14ac:dyDescent="0.25">
      <c r="A49" s="55"/>
      <c r="B49" s="100" t="s">
        <v>29</v>
      </c>
      <c r="C49" s="53"/>
      <c r="D49" s="39"/>
      <c r="E49" s="101"/>
      <c r="F49" s="55"/>
      <c r="G49" s="55"/>
      <c r="H49" s="55"/>
      <c r="I49" s="55"/>
      <c r="J49" s="55"/>
      <c r="K49" s="55"/>
      <c r="L49" s="56"/>
      <c r="M49" s="56"/>
      <c r="N49" s="55"/>
      <c r="O49" s="55"/>
      <c r="P49" s="55"/>
      <c r="Q49" s="5"/>
      <c r="R49" s="5"/>
      <c r="S49" s="5"/>
      <c r="T49" s="5"/>
      <c r="U49" s="57"/>
      <c r="V49" s="5"/>
      <c r="W49" s="5"/>
      <c r="X49" s="5"/>
      <c r="Y49" s="5"/>
      <c r="Z49" s="58"/>
      <c r="AA49" s="98"/>
    </row>
    <row r="50" spans="1:27" s="15" customFormat="1" ht="15.75" x14ac:dyDescent="0.25">
      <c r="A50" s="55">
        <v>19</v>
      </c>
      <c r="B50" s="42" t="s">
        <v>22</v>
      </c>
      <c r="C50" s="43" t="s">
        <v>82</v>
      </c>
      <c r="D50" s="44">
        <v>377.6</v>
      </c>
      <c r="E50" s="54">
        <v>28.04</v>
      </c>
      <c r="F50" s="55"/>
      <c r="G50" s="55"/>
      <c r="H50" s="55"/>
      <c r="I50" s="55"/>
      <c r="J50" s="55"/>
      <c r="K50" s="55"/>
      <c r="L50" s="56"/>
      <c r="M50" s="56"/>
      <c r="N50" s="55"/>
      <c r="O50" s="55"/>
      <c r="P50" s="39">
        <f>D50*E50</f>
        <v>10587.904</v>
      </c>
      <c r="Q50" s="5"/>
      <c r="R50" s="5"/>
      <c r="S50" s="5"/>
      <c r="T50" s="5"/>
      <c r="U50" s="57"/>
      <c r="V50" s="5"/>
      <c r="W50" s="5"/>
      <c r="X50" s="5"/>
      <c r="Y50" s="5"/>
      <c r="Z50" s="58"/>
      <c r="AA50" s="59">
        <f>P50*5/100</f>
        <v>529.39520000000005</v>
      </c>
    </row>
    <row r="51" spans="1:27" s="15" customFormat="1" ht="15.75" x14ac:dyDescent="0.25">
      <c r="A51" s="55">
        <v>20</v>
      </c>
      <c r="B51" s="46" t="s">
        <v>22</v>
      </c>
      <c r="C51" s="43" t="s">
        <v>83</v>
      </c>
      <c r="D51" s="44">
        <v>371.3</v>
      </c>
      <c r="E51" s="54">
        <v>28.04</v>
      </c>
      <c r="F51" s="55"/>
      <c r="G51" s="55"/>
      <c r="H51" s="55"/>
      <c r="I51" s="55"/>
      <c r="J51" s="55"/>
      <c r="K51" s="55"/>
      <c r="L51" s="56"/>
      <c r="M51" s="56"/>
      <c r="N51" s="55"/>
      <c r="O51" s="55"/>
      <c r="P51" s="39">
        <f t="shared" ref="P51:P52" si="16">D51*E51</f>
        <v>10411.252</v>
      </c>
      <c r="Q51" s="5"/>
      <c r="R51" s="5"/>
      <c r="S51" s="5"/>
      <c r="T51" s="5"/>
      <c r="U51" s="57"/>
      <c r="V51" s="5"/>
      <c r="W51" s="5"/>
      <c r="X51" s="5"/>
      <c r="Y51" s="5"/>
      <c r="Z51" s="58"/>
      <c r="AA51" s="59">
        <f t="shared" ref="AA51:AA52" si="17">P51*5/100</f>
        <v>520.56259999999997</v>
      </c>
    </row>
    <row r="52" spans="1:27" s="15" customFormat="1" ht="15.75" x14ac:dyDescent="0.25">
      <c r="A52" s="55">
        <v>21</v>
      </c>
      <c r="B52" s="46" t="s">
        <v>22</v>
      </c>
      <c r="C52" s="43" t="s">
        <v>84</v>
      </c>
      <c r="D52" s="44">
        <v>386.4</v>
      </c>
      <c r="E52" s="54">
        <v>28.04</v>
      </c>
      <c r="F52" s="55"/>
      <c r="G52" s="55"/>
      <c r="H52" s="55"/>
      <c r="I52" s="55"/>
      <c r="J52" s="55"/>
      <c r="K52" s="55"/>
      <c r="L52" s="56"/>
      <c r="M52" s="56"/>
      <c r="N52" s="55"/>
      <c r="O52" s="55"/>
      <c r="P52" s="39">
        <f t="shared" si="16"/>
        <v>10834.655999999999</v>
      </c>
      <c r="Q52" s="5"/>
      <c r="R52" s="5"/>
      <c r="S52" s="5"/>
      <c r="T52" s="5"/>
      <c r="U52" s="57"/>
      <c r="V52" s="5"/>
      <c r="W52" s="5"/>
      <c r="X52" s="5"/>
      <c r="Y52" s="5"/>
      <c r="Z52" s="58"/>
      <c r="AA52" s="59">
        <f t="shared" si="17"/>
        <v>541.7328</v>
      </c>
    </row>
    <row r="53" spans="1:27" s="15" customFormat="1" ht="15.75" x14ac:dyDescent="0.25">
      <c r="A53" s="55"/>
      <c r="B53" s="46"/>
      <c r="C53" s="43"/>
      <c r="D53" s="45"/>
      <c r="E53" s="91" t="s">
        <v>54</v>
      </c>
      <c r="F53" s="92"/>
      <c r="G53" s="92"/>
      <c r="H53" s="92"/>
      <c r="I53" s="92"/>
      <c r="J53" s="92"/>
      <c r="K53" s="92"/>
      <c r="L53" s="93"/>
      <c r="M53" s="91"/>
      <c r="N53" s="94"/>
      <c r="O53" s="94"/>
      <c r="P53" s="95"/>
      <c r="Q53" s="5"/>
      <c r="R53" s="5"/>
      <c r="S53" s="5"/>
      <c r="T53" s="5"/>
      <c r="U53" s="57"/>
      <c r="V53" s="5"/>
      <c r="W53" s="5"/>
      <c r="X53" s="5"/>
      <c r="Y53" s="5"/>
      <c r="Z53" s="58"/>
      <c r="AA53" s="105">
        <f>SUM(AA50:AA52)</f>
        <v>1591.6906000000001</v>
      </c>
    </row>
    <row r="54" spans="1:27" s="15" customFormat="1" ht="15.75" x14ac:dyDescent="0.25">
      <c r="A54" s="55"/>
      <c r="B54" s="100" t="s">
        <v>30</v>
      </c>
      <c r="C54" s="40"/>
      <c r="D54" s="110"/>
      <c r="E54" s="106"/>
      <c r="F54" s="92"/>
      <c r="G54" s="92"/>
      <c r="H54" s="92"/>
      <c r="I54" s="92"/>
      <c r="J54" s="92"/>
      <c r="K54" s="92"/>
      <c r="L54" s="93"/>
      <c r="M54" s="91"/>
      <c r="N54" s="94"/>
      <c r="O54" s="94"/>
      <c r="P54" s="95"/>
      <c r="Q54" s="5"/>
      <c r="R54" s="5"/>
      <c r="S54" s="5"/>
      <c r="T54" s="5"/>
      <c r="U54" s="57"/>
      <c r="V54" s="5"/>
      <c r="W54" s="5"/>
      <c r="X54" s="5"/>
      <c r="Y54" s="5"/>
      <c r="Z54" s="58"/>
      <c r="AA54" s="105"/>
    </row>
    <row r="55" spans="1:27" s="15" customFormat="1" ht="15.75" x14ac:dyDescent="0.25">
      <c r="A55" s="55">
        <v>26</v>
      </c>
      <c r="B55" s="50" t="s">
        <v>22</v>
      </c>
      <c r="C55" s="51" t="s">
        <v>86</v>
      </c>
      <c r="D55" s="52">
        <v>1961.2</v>
      </c>
      <c r="E55" s="37">
        <v>42.72</v>
      </c>
      <c r="F55" s="107"/>
      <c r="G55" s="107"/>
      <c r="H55" s="107"/>
      <c r="I55" s="107"/>
      <c r="J55" s="107"/>
      <c r="K55" s="107"/>
      <c r="L55" s="89"/>
      <c r="M55" s="39"/>
      <c r="N55" s="108"/>
      <c r="O55" s="108"/>
      <c r="P55" s="39">
        <f t="shared" ref="P55" si="18">D55*E55</f>
        <v>83782.463999999993</v>
      </c>
      <c r="Q55" s="60"/>
      <c r="R55" s="5"/>
      <c r="S55" s="5"/>
      <c r="T55" s="5"/>
      <c r="U55" s="57"/>
      <c r="V55" s="5"/>
      <c r="W55" s="5"/>
      <c r="X55" s="55"/>
      <c r="Y55" s="55"/>
      <c r="Z55" s="55"/>
      <c r="AA55" s="59">
        <f>P55*5/100</f>
        <v>4189.1231999999991</v>
      </c>
    </row>
    <row r="56" spans="1:27" s="15" customFormat="1" ht="15.75" x14ac:dyDescent="0.25">
      <c r="A56" s="55"/>
      <c r="B56" s="55"/>
      <c r="C56" s="56"/>
      <c r="D56" s="111"/>
      <c r="E56" s="76" t="s">
        <v>55</v>
      </c>
      <c r="F56" s="77"/>
      <c r="G56" s="77"/>
      <c r="H56" s="77"/>
      <c r="I56" s="77"/>
      <c r="J56" s="77"/>
      <c r="K56" s="77"/>
      <c r="L56" s="78"/>
      <c r="M56" s="76"/>
      <c r="N56" s="79"/>
      <c r="O56" s="79"/>
      <c r="P56" s="80"/>
      <c r="Q56" s="5"/>
      <c r="R56" s="5"/>
      <c r="S56" s="5"/>
      <c r="T56" s="5"/>
      <c r="U56" s="57"/>
      <c r="V56" s="5"/>
      <c r="W56" s="5"/>
      <c r="X56" s="5"/>
      <c r="Y56" s="5"/>
      <c r="Z56" s="58"/>
      <c r="AA56" s="105">
        <f>AA54+AA55</f>
        <v>4189.1231999999991</v>
      </c>
    </row>
    <row r="57" spans="1:27" ht="15.75" x14ac:dyDescent="0.25">
      <c r="A57" s="5"/>
      <c r="B57" s="118" t="s">
        <v>59</v>
      </c>
      <c r="C57" s="118"/>
      <c r="D57" s="118"/>
      <c r="E57" s="118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5"/>
      <c r="R57" s="5"/>
      <c r="S57" s="5"/>
      <c r="T57" s="5"/>
      <c r="U57" s="57"/>
      <c r="V57" s="5"/>
      <c r="W57" s="5"/>
      <c r="X57" s="5"/>
      <c r="Y57" s="5"/>
      <c r="Z57" s="5"/>
      <c r="AA57" s="112"/>
    </row>
    <row r="58" spans="1:27" ht="15.75" x14ac:dyDescent="0.25">
      <c r="A58" s="5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7"/>
      <c r="V58" s="5"/>
      <c r="W58" s="5"/>
      <c r="X58" s="5"/>
      <c r="Y58" s="5"/>
      <c r="Z58" s="5"/>
      <c r="AA58" s="112"/>
    </row>
    <row r="59" spans="1:27" ht="15.75" x14ac:dyDescent="0.25">
      <c r="A59" s="5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7"/>
      <c r="V59" s="5"/>
      <c r="W59" s="5"/>
      <c r="X59" s="5"/>
      <c r="Y59" s="5"/>
      <c r="Z59" s="5"/>
      <c r="AA59" s="112"/>
    </row>
    <row r="60" spans="1:27" ht="15.75" x14ac:dyDescent="0.25">
      <c r="A60" s="5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7"/>
      <c r="V60" s="5"/>
      <c r="W60" s="5"/>
      <c r="X60" s="5"/>
      <c r="Y60" s="5"/>
      <c r="Z60" s="5"/>
      <c r="AA60" s="112"/>
    </row>
    <row r="61" spans="1:27" ht="15.75" x14ac:dyDescent="0.25">
      <c r="A61" s="5"/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7"/>
      <c r="V61" s="5"/>
      <c r="W61" s="5"/>
      <c r="X61" s="5"/>
      <c r="Y61" s="5"/>
      <c r="Z61" s="5"/>
      <c r="AA61" s="112"/>
    </row>
    <row r="62" spans="1:27" ht="15.75" x14ac:dyDescent="0.25">
      <c r="A62" s="5"/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7"/>
      <c r="V62" s="5"/>
      <c r="W62" s="5"/>
      <c r="X62" s="5"/>
      <c r="Y62" s="5"/>
      <c r="Z62" s="5"/>
      <c r="AA62" s="112"/>
    </row>
    <row r="63" spans="1:27" ht="15.75" x14ac:dyDescent="0.25">
      <c r="A63" s="5"/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7"/>
      <c r="V63" s="5"/>
      <c r="W63" s="5"/>
      <c r="X63" s="5"/>
      <c r="Y63" s="5"/>
      <c r="Z63" s="5"/>
      <c r="AA63" s="112"/>
    </row>
    <row r="64" spans="1:27" ht="15.75" x14ac:dyDescent="0.25">
      <c r="A64" s="5"/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7"/>
      <c r="V64" s="5"/>
      <c r="W64" s="5"/>
      <c r="X64" s="5"/>
      <c r="Y64" s="5"/>
      <c r="Z64" s="5"/>
      <c r="AA64" s="112"/>
    </row>
    <row r="65" spans="1:27" ht="15.75" x14ac:dyDescent="0.25">
      <c r="A65" s="5"/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7"/>
      <c r="V65" s="5"/>
      <c r="W65" s="5"/>
      <c r="X65" s="5"/>
      <c r="Y65" s="5"/>
      <c r="Z65" s="5"/>
      <c r="AA65" s="112"/>
    </row>
    <row r="66" spans="1:27" ht="15.75" x14ac:dyDescent="0.25">
      <c r="A66" s="5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7"/>
      <c r="V66" s="5"/>
      <c r="W66" s="5"/>
      <c r="X66" s="5"/>
      <c r="Y66" s="5"/>
      <c r="Z66" s="5"/>
      <c r="AA66" s="112"/>
    </row>
  </sheetData>
  <mergeCells count="11">
    <mergeCell ref="AA20:AA21"/>
    <mergeCell ref="C5:E5"/>
    <mergeCell ref="F20:O20"/>
    <mergeCell ref="P20:P21"/>
    <mergeCell ref="Q20:Q21"/>
    <mergeCell ref="E20:E21"/>
    <mergeCell ref="A20:A21"/>
    <mergeCell ref="B20:B21"/>
    <mergeCell ref="C20:C21"/>
    <mergeCell ref="D20:D21"/>
    <mergeCell ref="B57:P57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2022-04-18T05:32:01Z</cp:lastPrinted>
  <dcterms:created xsi:type="dcterms:W3CDTF">2015-06-01T10:16:38Z</dcterms:created>
  <dcterms:modified xsi:type="dcterms:W3CDTF">2022-09-13T07:32:09Z</dcterms:modified>
</cp:coreProperties>
</file>