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19440" windowHeight="1153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E58" i="1" l="1"/>
  <c r="R58" i="1" s="1"/>
  <c r="S58" i="1" s="1"/>
  <c r="E52" i="1"/>
  <c r="R52" i="1" s="1"/>
  <c r="S52" i="1" s="1"/>
  <c r="E51" i="1"/>
  <c r="R51" i="1" s="1"/>
  <c r="S51" i="1" s="1"/>
  <c r="E50" i="1"/>
  <c r="R50" i="1" s="1"/>
  <c r="S50" i="1" s="1"/>
  <c r="E49" i="1"/>
  <c r="R49" i="1" s="1"/>
  <c r="S49" i="1" s="1"/>
  <c r="E48" i="1"/>
  <c r="R48" i="1" s="1"/>
  <c r="S48" i="1" s="1"/>
  <c r="E47" i="1"/>
  <c r="R47" i="1" s="1"/>
  <c r="S47" i="1" s="1"/>
  <c r="E46" i="1"/>
  <c r="R46" i="1" s="1"/>
  <c r="S46" i="1" s="1"/>
  <c r="E63" i="1" l="1"/>
  <c r="E64" i="1"/>
  <c r="E65" i="1"/>
  <c r="E62" i="1"/>
  <c r="E60" i="1"/>
  <c r="E23" i="1" l="1"/>
  <c r="E55" i="1" l="1"/>
  <c r="E56" i="1"/>
  <c r="R62" i="1" l="1"/>
  <c r="S62" i="1" s="1"/>
  <c r="R63" i="1"/>
  <c r="S63" i="1" s="1"/>
  <c r="R64" i="1"/>
  <c r="S64" i="1" s="1"/>
  <c r="R65" i="1"/>
  <c r="S65" i="1" s="1"/>
  <c r="R60" i="1"/>
  <c r="S60" i="1" s="1"/>
  <c r="E54" i="1"/>
  <c r="E40" i="1" l="1"/>
  <c r="R40" i="1" s="1"/>
  <c r="S40" i="1" s="1"/>
  <c r="E41" i="1"/>
  <c r="R41" i="1" s="1"/>
  <c r="S41" i="1" s="1"/>
  <c r="E42" i="1"/>
  <c r="R42" i="1" s="1"/>
  <c r="S42" i="1" s="1"/>
  <c r="E43" i="1"/>
  <c r="R43" i="1" s="1"/>
  <c r="S43" i="1" s="1"/>
  <c r="E44" i="1"/>
  <c r="R44" i="1" s="1"/>
  <c r="S44" i="1" s="1"/>
  <c r="E35" i="1"/>
  <c r="R54" i="1" l="1"/>
  <c r="R56" i="1" l="1"/>
  <c r="S56" i="1" s="1"/>
  <c r="R55" i="1"/>
  <c r="S55" i="1" s="1"/>
  <c r="S54" i="1"/>
  <c r="V56" i="1"/>
  <c r="W56" i="1" s="1"/>
  <c r="V55" i="1"/>
  <c r="W55" i="1" s="1"/>
  <c r="V54" i="1"/>
  <c r="W54" i="1" s="1"/>
  <c r="E39" i="1" l="1"/>
  <c r="E37" i="1"/>
  <c r="R37" i="1" s="1"/>
  <c r="S37" i="1" s="1"/>
  <c r="E36" i="1"/>
  <c r="R36" i="1" s="1"/>
  <c r="S36" i="1" s="1"/>
  <c r="R35" i="1"/>
  <c r="S35" i="1" s="1"/>
  <c r="E33" i="1"/>
  <c r="R33" i="1" s="1"/>
  <c r="S33" i="1" s="1"/>
  <c r="E32" i="1"/>
  <c r="R32" i="1" s="1"/>
  <c r="S32" i="1" s="1"/>
  <c r="E30" i="1"/>
  <c r="R30" i="1" s="1"/>
  <c r="S30" i="1" s="1"/>
  <c r="E29" i="1"/>
  <c r="R29" i="1" s="1"/>
  <c r="S29" i="1" s="1"/>
  <c r="E28" i="1"/>
  <c r="R28" i="1" s="1"/>
  <c r="S28" i="1" s="1"/>
  <c r="E27" i="1"/>
  <c r="R27" i="1" s="1"/>
  <c r="S27" i="1" s="1"/>
  <c r="E25" i="1"/>
  <c r="R25" i="1" s="1"/>
  <c r="S25" i="1" s="1"/>
  <c r="W23" i="1"/>
  <c r="X23" i="1" s="1"/>
  <c r="R23" i="1"/>
  <c r="S23" i="1" s="1"/>
  <c r="R39" i="1" l="1"/>
  <c r="S39" i="1" s="1"/>
</calcChain>
</file>

<file path=xl/sharedStrings.xml><?xml version="1.0" encoding="utf-8"?>
<sst xmlns="http://schemas.openxmlformats.org/spreadsheetml/2006/main" count="133" uniqueCount="90">
  <si>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</si>
  <si>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</si>
  <si>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</si>
  <si>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</si>
  <si>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</si>
  <si>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</si>
  <si>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</si>
  <si>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</si>
  <si>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</si>
  <si>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7-й мкр, д, 16</t>
  </si>
  <si>
    <t>7-й мкр, д, 17</t>
  </si>
  <si>
    <t>7-й мкр, д, 19</t>
  </si>
  <si>
    <t>7-й мкр, д, 20</t>
  </si>
  <si>
    <t>7-й мкр, д, 23</t>
  </si>
  <si>
    <t>7-й мкр, д, 24</t>
  </si>
  <si>
    <t>Мирный мкр, д, 1а</t>
  </si>
  <si>
    <t>Мирный мкр, д, 2а</t>
  </si>
  <si>
    <t>Мирный мкр, д, 3</t>
  </si>
  <si>
    <t>Мирный мкр, д, 3а</t>
  </si>
  <si>
    <t>Молодежный кв-л, д, 4</t>
  </si>
  <si>
    <t>Сухарева ул, д, 3а</t>
  </si>
  <si>
    <t>№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</si>
  <si>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</si>
  <si>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</si>
  <si>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</si>
  <si>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</si>
  <si>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ЮКЭК</t>
  </si>
  <si>
    <t>Лот № 3</t>
  </si>
  <si>
    <t>СИТ</t>
  </si>
  <si>
    <t>Лот № 4</t>
  </si>
  <si>
    <t>Лот № 5</t>
  </si>
  <si>
    <t>Лот № 6</t>
  </si>
  <si>
    <t>Лот № 7</t>
  </si>
  <si>
    <t>РСД</t>
  </si>
  <si>
    <t>Лот № 8</t>
  </si>
  <si>
    <t>Лот № 9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</si>
  <si>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</si>
  <si>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</si>
  <si>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</si>
  <si>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</si>
  <si>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</si>
  <si>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</si>
  <si>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</si>
  <si>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</si>
  <si>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</si>
  <si>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Мирный кв-л, д.41</t>
  </si>
  <si>
    <t>Мирный кв-л, д.43</t>
  </si>
  <si>
    <t>Мирный кв-л, д.44</t>
  </si>
  <si>
    <t>Утверждаю</t>
  </si>
  <si>
    <t xml:space="preserve">                        начальник управления жилищно-  </t>
  </si>
  <si>
    <t xml:space="preserve">                    коммунального хозяйства </t>
  </si>
  <si>
    <t xml:space="preserve">                        администрации Белоярского района</t>
  </si>
  <si>
    <t>____________________А.А.Орлов</t>
  </si>
  <si>
    <t xml:space="preserve">                        Администрация Белоярского района,</t>
  </si>
  <si>
    <t xml:space="preserve">                          г.Белоярский, ул. Центральная, д.  9</t>
  </si>
  <si>
    <t xml:space="preserve">                     телефон 8-34670-2-38-04, факс 4-14-57</t>
  </si>
  <si>
    <t>дата утверждения</t>
  </si>
  <si>
    <t>Сухарева ул,  д. 2а</t>
  </si>
  <si>
    <t xml:space="preserve">                                        628161, Тюменская область</t>
  </si>
  <si>
    <t>г.Белоярский</t>
  </si>
  <si>
    <t>Сухарева ул, д. 1а</t>
  </si>
  <si>
    <t>Сухарева ул, д, 4а</t>
  </si>
  <si>
    <t>Сухарева ул, д. 5а</t>
  </si>
  <si>
    <t>Сухарева ул, д, 6а</t>
  </si>
  <si>
    <t xml:space="preserve">Размер платы за содержание и ремонт жилого помещения руб/м2 в месяц,  с учетом расходов на перевозку, страхование, уплату таможенных пошлин, налогов, сборов и других обязательных платежей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</si>
  <si>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с учетом расходов на перевозку, страхование, уплату таможенных пошлин, налогов, сборов и других обязательных платежей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</si>
  <si>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с учетом расходов на перевозку, страхование, уплату таможенных пошлин, налогов, сборов и других обязательных платежей 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</si>
  <si>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</si>
  <si>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 xml:space="preserve">Прочее, с учетом расходов на перевозку, страхование, уплату таможенных пошлин, налогов, сборов и других обязательных платежей </t>
  </si>
  <si>
    <t>СУ - 966, д. 8</t>
  </si>
  <si>
    <t>СУ - 966, д. 34</t>
  </si>
  <si>
    <t>СУ - 966, д. 35</t>
  </si>
  <si>
    <t>СУ - 966, д. 37</t>
  </si>
  <si>
    <t xml:space="preserve">обслуживание общедомовых приборов учета с учетом расходов на перевозку, страхование, уплату таможенных пошлин, налогов, сборов и других обязательных платежей 
</t>
  </si>
  <si>
    <t>"___"_____________________________2019 год</t>
  </si>
  <si>
    <t>Лот № 1</t>
  </si>
  <si>
    <t>Лот № 2</t>
  </si>
  <si>
    <t>Южный кв-л, д, 1</t>
  </si>
  <si>
    <t>Южный кв-л, д, 2</t>
  </si>
  <si>
    <t>Южный кв-л, д, 3</t>
  </si>
  <si>
    <t>Южный кв-л, д, 6</t>
  </si>
  <si>
    <t>Южный кв-л, д, 7</t>
  </si>
  <si>
    <t>Южный кв-л, д, 8</t>
  </si>
  <si>
    <t>Южный кв-л, д, 9</t>
  </si>
  <si>
    <t>Лот № 10</t>
  </si>
  <si>
    <t>Лот № 11</t>
  </si>
  <si>
    <t>Спортивный кв-л, д, 4</t>
  </si>
  <si>
    <t xml:space="preserve">обслуживание домофонов с учетом расходов на перевозку, страхование, уплату таможенных пошлин, налогов, сборов и других обязательных платежей 
</t>
  </si>
  <si>
    <t xml:space="preserve">Вывоз ТКО с учетом расходов на перевозку, страхование, уплату таможенных пошлин, налогов, сборов и других обязательных платежей </t>
  </si>
  <si>
    <t>СУ - 966, д.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</si>
</sst>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horizontal="left"/>
    </xf>
  </cellStyleXfs>
  <cellXfs count="1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Fill="1" applyAlignment="1"/>
    <xf numFmtId="1" fontId="4" fillId="0" borderId="0" xfId="0" applyNumberFormat="1" applyFont="1" applyAlignment="1"/>
    <xf numFmtId="0" fontId="4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/>
    <xf numFmtId="2" fontId="6" fillId="0" borderId="0" xfId="0" applyNumberFormat="1" applyFont="1" applyAlignment="1"/>
    <xf numFmtId="1" fontId="4" fillId="0" borderId="0" xfId="0" applyNumberFormat="1" applyFont="1" applyFill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/>
    <xf numFmtId="1" fontId="5" fillId="0" borderId="1" xfId="0" applyNumberFormat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" xfId="0" applyFont="1" applyFill="1" applyBorder="1" applyAlignment="1"/>
    <xf numFmtId="0" fontId="6" fillId="0" borderId="1" xfId="0" applyFont="1" applyFill="1" applyBorder="1"/>
    <xf numFmtId="0" fontId="7" fillId="0" borderId="4" xfId="0" applyFont="1" applyFill="1" applyBorder="1" applyAlignment="1">
      <alignment horizontal="center" vertical="center"/>
    </xf>
    <xf numFmtId="2" fontId="6" fillId="0" borderId="0" xfId="0" applyNumberFormat="1" applyFont="1" applyFill="1" applyAlignment="1"/>
    <xf numFmtId="0" fontId="6" fillId="0" borderId="0" xfId="0" applyFont="1" applyFill="1" applyAlignment="1"/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1" fillId="0" borderId="0" xfId="0" applyFont="1"/>
    <xf numFmtId="1" fontId="6" fillId="0" borderId="0" xfId="0" applyNumberFormat="1" applyFont="1" applyAlignment="1"/>
    <xf numFmtId="0" fontId="7" fillId="0" borderId="6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0" xfId="0" applyFont="1" applyBorder="1" applyAlignment="1"/>
    <xf numFmtId="1" fontId="4" fillId="0" borderId="0" xfId="0" applyNumberFormat="1" applyFont="1" applyBorder="1" applyAlignment="1"/>
    <xf numFmtId="0" fontId="4" fillId="0" borderId="0" xfId="0" applyFont="1" applyBorder="1"/>
    <xf numFmtId="0" fontId="6" fillId="0" borderId="3" xfId="0" applyFont="1" applyBorder="1" applyAlignment="1"/>
    <xf numFmtId="1" fontId="6" fillId="0" borderId="3" xfId="0" applyNumberFormat="1" applyFont="1" applyBorder="1" applyAlignment="1"/>
    <xf numFmtId="1" fontId="6" fillId="0" borderId="1" xfId="0" applyNumberFormat="1" applyFont="1" applyBorder="1" applyAlignment="1"/>
    <xf numFmtId="0" fontId="0" fillId="0" borderId="7" xfId="0" applyBorder="1" applyAlignment="1"/>
    <xf numFmtId="0" fontId="0" fillId="0" borderId="5" xfId="0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6" fillId="0" borderId="2" xfId="0" applyFont="1" applyFill="1" applyBorder="1" applyAlignment="1"/>
    <xf numFmtId="0" fontId="0" fillId="0" borderId="7" xfId="0" applyBorder="1" applyAlignment="1"/>
    <xf numFmtId="0" fontId="0" fillId="0" borderId="5" xfId="0" applyBorder="1" applyAlignment="1"/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Fill="1" applyBorder="1" applyAlignment="1"/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6"/>
  <sheetViews>
    <sheetView tabSelected="1" zoomScale="90" zoomScaleNormal="90" workbookViewId="0">
      <pane xSplit="3" ySplit="20" topLeftCell="D60" activePane="bottomRight" state="frozenSplit"/>
      <selection pane="topRight" activeCell="E1" sqref="E1"/>
      <selection pane="bottomLeft" activeCell="A2" sqref="A2"/>
      <selection pane="bottomRight" activeCell="A62" sqref="A62"/>
    </sheetView>
  </sheetViews>
  <sheetFormatPr defaultRowHeight="12.75" x14ac:dyDescent="0.2"/>
  <cols>
    <col min="1" max="1" width="4.5703125" style="2" customWidth="1"/>
    <col min="2" max="2" width="15" style="2" customWidth="1"/>
    <col min="3" max="3" width="23.28515625" style="3" customWidth="1"/>
    <col min="4" max="4" width="11.5703125" style="2" customWidth="1"/>
    <col min="5" max="5" width="28.7109375" style="2" customWidth="1"/>
    <col min="6" max="6" width="12.7109375" style="2" customWidth="1"/>
    <col min="7" max="7" width="23.28515625" style="2" customWidth="1"/>
    <col min="8" max="8" width="15.85546875" style="2" customWidth="1"/>
    <col min="9" max="9" width="12.7109375" style="2" customWidth="1"/>
    <col min="10" max="10" width="11.85546875" style="2" customWidth="1"/>
    <col min="11" max="11" width="9.85546875" style="2" customWidth="1"/>
    <col min="12" max="12" width="15.42578125" style="2" customWidth="1"/>
    <col min="13" max="13" width="9.85546875" style="2" hidden="1" customWidth="1"/>
    <col min="14" max="14" width="10.140625" style="2" customWidth="1"/>
    <col min="15" max="15" width="8.42578125" style="2" customWidth="1"/>
    <col min="16" max="16" width="19.140625" style="2" customWidth="1"/>
    <col min="17" max="17" width="18.7109375" style="2" customWidth="1"/>
    <col min="18" max="19" width="11.85546875" style="2" customWidth="1"/>
    <col min="20" max="20" width="11.85546875" style="2" hidden="1" customWidth="1"/>
    <col min="21" max="21" width="8.28515625" style="2" hidden="1" customWidth="1"/>
    <col min="22" max="22" width="37.85546875" style="2" hidden="1" customWidth="1"/>
    <col min="23" max="23" width="0" style="4" hidden="1" customWidth="1"/>
    <col min="24" max="26" width="0" style="2" hidden="1" customWidth="1"/>
    <col min="27" max="27" width="16.42578125" style="2" hidden="1" customWidth="1"/>
    <col min="28" max="28" width="11.85546875" style="2" hidden="1" customWidth="1"/>
    <col min="29" max="16384" width="9.140625" style="5"/>
  </cols>
  <sheetData>
    <row r="1" spans="1:19" ht="15.75" x14ac:dyDescent="0.25">
      <c r="A1" s="35"/>
      <c r="B1" s="35"/>
      <c r="C1" s="40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49"/>
      <c r="Q1" s="49" t="s">
        <v>37</v>
      </c>
      <c r="R1" s="49"/>
      <c r="S1" s="49"/>
    </row>
    <row r="2" spans="1:19" ht="15.75" x14ac:dyDescent="0.25">
      <c r="A2" s="35"/>
      <c r="B2" s="35"/>
      <c r="C2" s="40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49" t="s">
        <v>36</v>
      </c>
      <c r="Q2" s="49"/>
      <c r="R2" s="49"/>
      <c r="S2" s="49"/>
    </row>
    <row r="3" spans="1:19" ht="15.75" x14ac:dyDescent="0.25">
      <c r="A3" s="35"/>
      <c r="B3" s="35"/>
      <c r="C3" s="40"/>
      <c r="D3" s="35"/>
      <c r="E3" s="35"/>
      <c r="F3" s="46" t="s">
        <v>41</v>
      </c>
      <c r="G3" s="46"/>
      <c r="H3" s="46"/>
      <c r="I3" s="46"/>
      <c r="J3" s="46"/>
      <c r="K3" s="46"/>
      <c r="L3" s="46"/>
      <c r="M3" s="46"/>
      <c r="N3" s="35"/>
      <c r="O3" s="35"/>
      <c r="P3" s="49" t="s">
        <v>38</v>
      </c>
      <c r="Q3" s="49"/>
      <c r="R3" s="49"/>
      <c r="S3" s="49"/>
    </row>
    <row r="4" spans="1:19" ht="15.75" x14ac:dyDescent="0.25">
      <c r="A4" s="35"/>
      <c r="B4" s="35"/>
      <c r="C4" s="4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9" t="s">
        <v>39</v>
      </c>
      <c r="Q4" s="49"/>
      <c r="R4" s="49"/>
      <c r="S4" s="49"/>
    </row>
    <row r="5" spans="1:19" ht="15" customHeight="1" x14ac:dyDescent="0.25">
      <c r="A5" s="35"/>
      <c r="B5" s="35"/>
      <c r="C5" s="4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9" t="s">
        <v>40</v>
      </c>
      <c r="Q5" s="49"/>
      <c r="R5" s="49"/>
      <c r="S5" s="49"/>
    </row>
    <row r="6" spans="1:19" ht="15" customHeight="1" x14ac:dyDescent="0.25">
      <c r="A6" s="35"/>
      <c r="B6" s="35"/>
      <c r="C6" s="4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9"/>
      <c r="Q6" s="49"/>
      <c r="R6" s="49"/>
      <c r="S6" s="49"/>
    </row>
    <row r="7" spans="1:19" ht="15" customHeight="1" x14ac:dyDescent="0.25">
      <c r="A7" s="35"/>
      <c r="B7" s="35"/>
      <c r="C7" s="40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51"/>
      <c r="P7" s="52"/>
      <c r="Q7" s="53" t="s">
        <v>48</v>
      </c>
      <c r="R7" s="16"/>
      <c r="S7" s="50"/>
    </row>
    <row r="8" spans="1:19" ht="15" customHeight="1" x14ac:dyDescent="0.25">
      <c r="A8" s="35"/>
      <c r="B8" s="35"/>
      <c r="C8" s="40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52" t="s">
        <v>49</v>
      </c>
      <c r="P8" s="52"/>
      <c r="Q8" s="52"/>
      <c r="R8" s="52"/>
      <c r="S8" s="50"/>
    </row>
    <row r="9" spans="1:19" ht="15" customHeight="1" x14ac:dyDescent="0.25">
      <c r="A9" s="35"/>
      <c r="B9" s="35"/>
      <c r="C9" s="4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51"/>
      <c r="P9" s="52" t="s">
        <v>50</v>
      </c>
      <c r="Q9" s="52"/>
      <c r="R9" s="52"/>
      <c r="S9" s="50"/>
    </row>
    <row r="10" spans="1:19" ht="15" customHeight="1" x14ac:dyDescent="0.25">
      <c r="A10" s="35"/>
      <c r="B10" s="35"/>
      <c r="C10" s="4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51" t="s">
        <v>51</v>
      </c>
      <c r="P10" s="52"/>
      <c r="Q10" s="52"/>
      <c r="R10" s="52"/>
      <c r="S10" s="50"/>
    </row>
    <row r="11" spans="1:19" ht="15" customHeight="1" x14ac:dyDescent="0.25">
      <c r="A11" s="35"/>
      <c r="B11" s="35"/>
      <c r="C11" s="40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51"/>
      <c r="P11" s="52" t="s">
        <v>52</v>
      </c>
      <c r="Q11" s="52"/>
      <c r="R11" s="52"/>
      <c r="S11" s="50"/>
    </row>
    <row r="12" spans="1:19" ht="15" customHeight="1" x14ac:dyDescent="0.25">
      <c r="A12" s="35"/>
      <c r="B12" s="35"/>
      <c r="C12" s="4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54" t="s">
        <v>53</v>
      </c>
      <c r="P12" s="52"/>
      <c r="Q12" s="52"/>
      <c r="R12" s="52"/>
      <c r="S12" s="50"/>
    </row>
    <row r="13" spans="1:19" ht="15" customHeight="1" x14ac:dyDescent="0.25">
      <c r="A13" s="35"/>
      <c r="B13" s="35"/>
      <c r="C13" s="40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1" t="s">
        <v>58</v>
      </c>
      <c r="P13" s="52"/>
      <c r="Q13" s="52"/>
      <c r="R13" s="52"/>
      <c r="S13" s="50"/>
    </row>
    <row r="14" spans="1:19" ht="15" customHeight="1" x14ac:dyDescent="0.25">
      <c r="A14" s="35"/>
      <c r="B14" s="35"/>
      <c r="C14" s="40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51" t="s">
        <v>54</v>
      </c>
      <c r="P14" s="52"/>
      <c r="Q14" s="52"/>
      <c r="R14" s="52"/>
      <c r="S14" s="50"/>
    </row>
    <row r="15" spans="1:19" ht="15" customHeight="1" x14ac:dyDescent="0.25">
      <c r="A15" s="35"/>
      <c r="B15" s="35"/>
      <c r="C15" s="40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4" t="s">
        <v>55</v>
      </c>
      <c r="P15" s="52"/>
      <c r="Q15" s="52"/>
      <c r="R15" s="52"/>
      <c r="S15" s="50"/>
    </row>
    <row r="16" spans="1:19" ht="15.75" x14ac:dyDescent="0.25">
      <c r="A16" s="35"/>
      <c r="B16" s="35"/>
      <c r="C16" s="40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51" t="s">
        <v>74</v>
      </c>
      <c r="P16" s="52"/>
      <c r="Q16" s="52"/>
      <c r="R16" s="52"/>
      <c r="S16" s="50"/>
    </row>
    <row r="17" spans="1:28" ht="15.75" x14ac:dyDescent="0.25">
      <c r="A17" s="35"/>
      <c r="B17" s="35"/>
      <c r="C17" s="4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5"/>
      <c r="P17" s="35" t="s">
        <v>56</v>
      </c>
      <c r="Q17" s="16"/>
      <c r="R17" s="35"/>
    </row>
    <row r="18" spans="1:28" ht="7.5" customHeight="1" x14ac:dyDescent="0.25">
      <c r="A18" s="35"/>
      <c r="B18" s="35"/>
      <c r="C18" s="40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5"/>
      <c r="P18" s="35"/>
      <c r="Q18" s="16"/>
      <c r="R18" s="35"/>
    </row>
    <row r="19" spans="1:28" ht="15" customHeight="1" x14ac:dyDescent="0.25">
      <c r="A19" s="107" t="s">
        <v>21</v>
      </c>
      <c r="B19" s="109" t="s">
        <v>0</v>
      </c>
      <c r="C19" s="110" t="s">
        <v>43</v>
      </c>
      <c r="D19" s="111" t="s">
        <v>42</v>
      </c>
      <c r="E19" s="105" t="s">
        <v>64</v>
      </c>
      <c r="F19" s="106" t="s">
        <v>23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45"/>
      <c r="S19" s="45"/>
      <c r="T19" s="44"/>
      <c r="U19" s="24"/>
      <c r="V19" s="24"/>
      <c r="W19" s="25"/>
      <c r="X19" s="24"/>
      <c r="Y19" s="24"/>
      <c r="Z19" s="24"/>
      <c r="AA19" s="24"/>
      <c r="AB19" s="24"/>
    </row>
    <row r="20" spans="1:28" s="11" customFormat="1" ht="233.25" customHeight="1" x14ac:dyDescent="0.25">
      <c r="A20" s="108"/>
      <c r="B20" s="108"/>
      <c r="C20" s="108"/>
      <c r="D20" s="108"/>
      <c r="E20" s="105"/>
      <c r="F20" s="112" t="s">
        <v>65</v>
      </c>
      <c r="G20" s="89"/>
      <c r="H20" s="112" t="s">
        <v>66</v>
      </c>
      <c r="I20" s="89"/>
      <c r="J20" s="112" t="s">
        <v>67</v>
      </c>
      <c r="K20" s="89" t="s">
        <v>67</v>
      </c>
      <c r="L20" s="112" t="s">
        <v>88</v>
      </c>
      <c r="M20" s="89" t="s">
        <v>67</v>
      </c>
      <c r="N20" s="112" t="s">
        <v>68</v>
      </c>
      <c r="O20" s="89"/>
      <c r="P20" s="42" t="s">
        <v>73</v>
      </c>
      <c r="Q20" s="74" t="s">
        <v>87</v>
      </c>
      <c r="R20" s="43" t="s">
        <v>24</v>
      </c>
      <c r="S20" s="43" t="s">
        <v>44</v>
      </c>
      <c r="T20" s="7" t="s">
        <v>1</v>
      </c>
      <c r="U20" s="7" t="s">
        <v>2</v>
      </c>
      <c r="V20" s="15" t="s">
        <v>22</v>
      </c>
      <c r="W20" s="8" t="s">
        <v>4</v>
      </c>
      <c r="X20" s="9" t="s">
        <v>5</v>
      </c>
      <c r="Y20" s="9" t="s">
        <v>6</v>
      </c>
      <c r="Z20" s="9" t="s">
        <v>7</v>
      </c>
      <c r="AA20" s="9" t="s">
        <v>8</v>
      </c>
      <c r="AB20" s="13" t="s">
        <v>3</v>
      </c>
    </row>
    <row r="21" spans="1:28" s="11" customFormat="1" ht="15.75" x14ac:dyDescent="0.25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102">
        <v>6</v>
      </c>
      <c r="G21" s="101"/>
      <c r="H21" s="102">
        <v>7</v>
      </c>
      <c r="I21" s="101"/>
      <c r="J21" s="102">
        <v>8</v>
      </c>
      <c r="K21" s="101"/>
      <c r="L21" s="81"/>
      <c r="M21" s="81"/>
      <c r="N21" s="102">
        <v>9</v>
      </c>
      <c r="O21" s="101"/>
      <c r="P21" s="26">
        <v>10</v>
      </c>
      <c r="Q21" s="26">
        <v>11</v>
      </c>
      <c r="R21" s="26">
        <v>12</v>
      </c>
      <c r="S21" s="26">
        <v>13</v>
      </c>
      <c r="T21" s="14">
        <v>13</v>
      </c>
      <c r="U21" s="14">
        <v>14</v>
      </c>
      <c r="V21" s="14">
        <v>15</v>
      </c>
      <c r="W21" s="14">
        <v>16</v>
      </c>
      <c r="X21" s="14">
        <v>17</v>
      </c>
      <c r="Y21" s="14">
        <v>18</v>
      </c>
      <c r="Z21" s="14">
        <v>19</v>
      </c>
      <c r="AA21" s="14">
        <v>20</v>
      </c>
      <c r="AB21" s="23"/>
    </row>
    <row r="22" spans="1:28" ht="15.75" x14ac:dyDescent="0.25">
      <c r="A22" s="17"/>
      <c r="B22" s="56" t="s">
        <v>75</v>
      </c>
      <c r="C22" s="57"/>
      <c r="D22" s="1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18"/>
      <c r="S22" s="18"/>
    </row>
    <row r="23" spans="1:28" ht="15.75" x14ac:dyDescent="0.25">
      <c r="A23" s="36">
        <v>1</v>
      </c>
      <c r="B23" s="37" t="s">
        <v>25</v>
      </c>
      <c r="C23" s="28" t="s">
        <v>16</v>
      </c>
      <c r="D23" s="29">
        <v>829.5</v>
      </c>
      <c r="E23" s="30">
        <f>SUM(F23:Q23)</f>
        <v>39.589999999999996</v>
      </c>
      <c r="F23" s="100">
        <v>9</v>
      </c>
      <c r="G23" s="89"/>
      <c r="H23" s="100">
        <v>7.46</v>
      </c>
      <c r="I23" s="89"/>
      <c r="J23" s="100">
        <v>18.850000000000001</v>
      </c>
      <c r="K23" s="89"/>
      <c r="L23" s="85">
        <v>2.73</v>
      </c>
      <c r="M23" s="82"/>
      <c r="N23" s="100">
        <v>1.55</v>
      </c>
      <c r="O23" s="101"/>
      <c r="P23" s="31">
        <v>0</v>
      </c>
      <c r="Q23" s="31">
        <v>0</v>
      </c>
      <c r="R23" s="29">
        <f t="shared" ref="R23" si="0">D23*E23</f>
        <v>32839.904999999999</v>
      </c>
      <c r="S23" s="29">
        <f t="shared" ref="S23" si="1">R23*12</f>
        <v>394078.86</v>
      </c>
      <c r="T23" s="10">
        <v>10.48</v>
      </c>
      <c r="U23" s="10">
        <v>1.43</v>
      </c>
      <c r="V23" s="10">
        <v>0.91</v>
      </c>
      <c r="W23" s="12">
        <f t="shared" ref="W23" si="2">I23*J23</f>
        <v>0</v>
      </c>
      <c r="X23" s="12">
        <f t="shared" ref="X23" si="3">W23*12</f>
        <v>0</v>
      </c>
      <c r="Y23" s="3"/>
      <c r="Z23" s="3"/>
      <c r="AA23" s="3"/>
      <c r="AB23" s="1" t="s">
        <v>28</v>
      </c>
    </row>
    <row r="24" spans="1:28" ht="15.75" x14ac:dyDescent="0.25">
      <c r="A24" s="36"/>
      <c r="B24" s="38" t="s">
        <v>76</v>
      </c>
      <c r="C24" s="28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9"/>
      <c r="S24" s="39"/>
      <c r="T24" s="3"/>
      <c r="U24" s="3"/>
      <c r="V24" s="3"/>
      <c r="W24" s="19"/>
      <c r="X24" s="3"/>
      <c r="Y24" s="3"/>
      <c r="Z24" s="3"/>
      <c r="AA24" s="3"/>
      <c r="AB24" s="3"/>
    </row>
    <row r="25" spans="1:28" ht="15.75" x14ac:dyDescent="0.25">
      <c r="A25" s="36">
        <v>2</v>
      </c>
      <c r="B25" s="28" t="s">
        <v>25</v>
      </c>
      <c r="C25" s="28" t="s">
        <v>19</v>
      </c>
      <c r="D25" s="29">
        <v>1255.6500000000001</v>
      </c>
      <c r="E25" s="30">
        <f t="shared" ref="E25" si="4">SUM(F25:Q25)</f>
        <v>40.199999999999989</v>
      </c>
      <c r="F25" s="100">
        <v>7.56</v>
      </c>
      <c r="G25" s="89"/>
      <c r="H25" s="100">
        <v>8.3000000000000007</v>
      </c>
      <c r="I25" s="89"/>
      <c r="J25" s="100">
        <v>18.63</v>
      </c>
      <c r="K25" s="89"/>
      <c r="L25" s="85">
        <v>2.73</v>
      </c>
      <c r="M25" s="82"/>
      <c r="N25" s="100">
        <v>1.55</v>
      </c>
      <c r="O25" s="101"/>
      <c r="P25" s="31">
        <v>1.43</v>
      </c>
      <c r="Q25" s="31">
        <v>0</v>
      </c>
      <c r="R25" s="29">
        <f t="shared" ref="R25" si="5">D25*E25</f>
        <v>50477.12999999999</v>
      </c>
      <c r="S25" s="29">
        <f t="shared" ref="S25" si="6">R25*12</f>
        <v>605725.55999999982</v>
      </c>
      <c r="T25" s="3"/>
      <c r="U25" s="3"/>
      <c r="V25" s="3"/>
      <c r="W25" s="19"/>
      <c r="X25" s="3"/>
      <c r="Y25" s="3"/>
      <c r="Z25" s="3"/>
      <c r="AA25" s="3"/>
      <c r="AB25" s="20" t="s">
        <v>28</v>
      </c>
    </row>
    <row r="26" spans="1:28" ht="15.75" x14ac:dyDescent="0.25">
      <c r="A26" s="17"/>
      <c r="B26" s="59" t="s">
        <v>27</v>
      </c>
      <c r="C26" s="26"/>
      <c r="D26" s="18"/>
      <c r="E26" s="35"/>
      <c r="F26" s="35"/>
      <c r="G26" s="35"/>
      <c r="H26" s="35"/>
      <c r="I26" s="35"/>
      <c r="J26" s="35"/>
      <c r="K26" s="35"/>
      <c r="L26" s="35"/>
      <c r="M26" s="35"/>
      <c r="N26" s="40"/>
      <c r="O26" s="40"/>
      <c r="P26" s="35"/>
      <c r="Q26" s="35"/>
      <c r="R26" s="18"/>
      <c r="S26" s="18"/>
      <c r="AB26" s="21"/>
    </row>
    <row r="27" spans="1:28" ht="15.75" x14ac:dyDescent="0.25">
      <c r="A27" s="17">
        <v>3</v>
      </c>
      <c r="B27" s="27" t="s">
        <v>25</v>
      </c>
      <c r="C27" s="27" t="s">
        <v>9</v>
      </c>
      <c r="D27" s="31">
        <v>3726.5</v>
      </c>
      <c r="E27" s="30">
        <f t="shared" ref="E27:E33" si="7">SUM(F27:Q27)</f>
        <v>41.109999999999985</v>
      </c>
      <c r="F27" s="88">
        <v>7.56</v>
      </c>
      <c r="G27" s="89"/>
      <c r="H27" s="88">
        <v>8.3000000000000007</v>
      </c>
      <c r="I27" s="89"/>
      <c r="J27" s="88">
        <v>18.63</v>
      </c>
      <c r="K27" s="89"/>
      <c r="L27" s="85">
        <v>2.73</v>
      </c>
      <c r="M27" s="82"/>
      <c r="N27" s="100">
        <v>1.55</v>
      </c>
      <c r="O27" s="101"/>
      <c r="P27" s="34">
        <v>1.43</v>
      </c>
      <c r="Q27" s="34">
        <v>0.91</v>
      </c>
      <c r="R27" s="29">
        <f t="shared" ref="R27:R33" si="8">D27*E27</f>
        <v>153196.41499999995</v>
      </c>
      <c r="S27" s="29">
        <f t="shared" ref="S27:S33" si="9">R27*12</f>
        <v>1838356.9799999995</v>
      </c>
      <c r="AB27" s="22" t="s">
        <v>33</v>
      </c>
    </row>
    <row r="28" spans="1:28" ht="15.75" x14ac:dyDescent="0.25">
      <c r="A28" s="17">
        <v>4</v>
      </c>
      <c r="B28" s="27" t="s">
        <v>25</v>
      </c>
      <c r="C28" s="27" t="s">
        <v>10</v>
      </c>
      <c r="D28" s="31">
        <v>3720.6</v>
      </c>
      <c r="E28" s="30">
        <f t="shared" si="7"/>
        <v>41.109999999999985</v>
      </c>
      <c r="F28" s="88">
        <v>7.56</v>
      </c>
      <c r="G28" s="89"/>
      <c r="H28" s="88">
        <v>8.3000000000000007</v>
      </c>
      <c r="I28" s="89"/>
      <c r="J28" s="88">
        <v>18.63</v>
      </c>
      <c r="K28" s="89"/>
      <c r="L28" s="85">
        <v>2.73</v>
      </c>
      <c r="M28" s="82"/>
      <c r="N28" s="100">
        <v>1.55</v>
      </c>
      <c r="O28" s="101"/>
      <c r="P28" s="34">
        <v>1.43</v>
      </c>
      <c r="Q28" s="34">
        <v>0.91</v>
      </c>
      <c r="R28" s="29">
        <f t="shared" si="8"/>
        <v>152953.86599999995</v>
      </c>
      <c r="S28" s="29">
        <f t="shared" si="9"/>
        <v>1835446.3919999995</v>
      </c>
      <c r="AB28" s="22" t="s">
        <v>33</v>
      </c>
    </row>
    <row r="29" spans="1:28" ht="15.75" x14ac:dyDescent="0.25">
      <c r="A29" s="17">
        <v>5</v>
      </c>
      <c r="B29" s="27" t="s">
        <v>25</v>
      </c>
      <c r="C29" s="27" t="s">
        <v>11</v>
      </c>
      <c r="D29" s="31">
        <v>3717.3</v>
      </c>
      <c r="E29" s="30">
        <f t="shared" si="7"/>
        <v>41.109999999999985</v>
      </c>
      <c r="F29" s="88">
        <v>7.56</v>
      </c>
      <c r="G29" s="89"/>
      <c r="H29" s="88">
        <v>8.3000000000000007</v>
      </c>
      <c r="I29" s="89"/>
      <c r="J29" s="88">
        <v>18.63</v>
      </c>
      <c r="K29" s="89"/>
      <c r="L29" s="85">
        <v>2.73</v>
      </c>
      <c r="M29" s="82"/>
      <c r="N29" s="100">
        <v>1.55</v>
      </c>
      <c r="O29" s="101"/>
      <c r="P29" s="34">
        <v>1.43</v>
      </c>
      <c r="Q29" s="34">
        <v>0.91</v>
      </c>
      <c r="R29" s="29">
        <f t="shared" si="8"/>
        <v>152818.20299999995</v>
      </c>
      <c r="S29" s="29">
        <f t="shared" si="9"/>
        <v>1833818.4359999993</v>
      </c>
      <c r="AB29" s="22" t="s">
        <v>33</v>
      </c>
    </row>
    <row r="30" spans="1:28" ht="15.75" x14ac:dyDescent="0.25">
      <c r="A30" s="17">
        <v>6</v>
      </c>
      <c r="B30" s="27" t="s">
        <v>25</v>
      </c>
      <c r="C30" s="27" t="s">
        <v>12</v>
      </c>
      <c r="D30" s="31">
        <v>4725.6000000000004</v>
      </c>
      <c r="E30" s="30">
        <f t="shared" si="7"/>
        <v>41.109999999999985</v>
      </c>
      <c r="F30" s="88">
        <v>7.56</v>
      </c>
      <c r="G30" s="89"/>
      <c r="H30" s="88">
        <v>8.3000000000000007</v>
      </c>
      <c r="I30" s="89"/>
      <c r="J30" s="88">
        <v>18.63</v>
      </c>
      <c r="K30" s="89"/>
      <c r="L30" s="85">
        <v>2.73</v>
      </c>
      <c r="M30" s="82"/>
      <c r="N30" s="100">
        <v>1.55</v>
      </c>
      <c r="O30" s="101"/>
      <c r="P30" s="34">
        <v>1.43</v>
      </c>
      <c r="Q30" s="34">
        <v>0.91</v>
      </c>
      <c r="R30" s="29">
        <f t="shared" si="8"/>
        <v>194269.41599999994</v>
      </c>
      <c r="S30" s="29">
        <f t="shared" si="9"/>
        <v>2331232.9919999992</v>
      </c>
      <c r="AB30" s="22" t="s">
        <v>33</v>
      </c>
    </row>
    <row r="31" spans="1:28" ht="15.75" x14ac:dyDescent="0.25">
      <c r="A31" s="17"/>
      <c r="B31" s="58" t="s">
        <v>29</v>
      </c>
      <c r="C31" s="27"/>
      <c r="D31" s="31"/>
      <c r="E31" s="30"/>
      <c r="F31" s="88"/>
      <c r="G31" s="89"/>
      <c r="H31" s="88"/>
      <c r="I31" s="89"/>
      <c r="J31" s="88"/>
      <c r="K31" s="89"/>
      <c r="L31" s="82"/>
      <c r="M31" s="82"/>
      <c r="N31" s="100"/>
      <c r="O31" s="101"/>
      <c r="P31" s="34"/>
      <c r="Q31" s="34"/>
      <c r="R31" s="29"/>
      <c r="S31" s="29"/>
      <c r="AB31" s="22"/>
    </row>
    <row r="32" spans="1:28" ht="15.75" x14ac:dyDescent="0.25">
      <c r="A32" s="17">
        <v>7</v>
      </c>
      <c r="B32" s="27" t="s">
        <v>25</v>
      </c>
      <c r="C32" s="27" t="s">
        <v>13</v>
      </c>
      <c r="D32" s="31">
        <v>3470</v>
      </c>
      <c r="E32" s="30">
        <f t="shared" si="7"/>
        <v>42.269999999999989</v>
      </c>
      <c r="F32" s="88">
        <v>7.25</v>
      </c>
      <c r="G32" s="89"/>
      <c r="H32" s="88">
        <v>10</v>
      </c>
      <c r="I32" s="89"/>
      <c r="J32" s="88">
        <v>18.399999999999999</v>
      </c>
      <c r="K32" s="89"/>
      <c r="L32" s="85">
        <v>2.73</v>
      </c>
      <c r="M32" s="82"/>
      <c r="N32" s="100">
        <v>1.55</v>
      </c>
      <c r="O32" s="101"/>
      <c r="P32" s="34">
        <v>1.43</v>
      </c>
      <c r="Q32" s="34">
        <v>0.91</v>
      </c>
      <c r="R32" s="29">
        <f t="shared" si="8"/>
        <v>146676.89999999997</v>
      </c>
      <c r="S32" s="29">
        <f t="shared" si="9"/>
        <v>1760122.7999999996</v>
      </c>
      <c r="AB32" s="22" t="s">
        <v>33</v>
      </c>
    </row>
    <row r="33" spans="1:28" ht="15.75" x14ac:dyDescent="0.25">
      <c r="A33" s="17">
        <v>8</v>
      </c>
      <c r="B33" s="27" t="s">
        <v>25</v>
      </c>
      <c r="C33" s="33" t="s">
        <v>14</v>
      </c>
      <c r="D33" s="34">
        <v>3167.8</v>
      </c>
      <c r="E33" s="30">
        <f t="shared" si="7"/>
        <v>52.169999999999987</v>
      </c>
      <c r="F33" s="88">
        <v>7.25</v>
      </c>
      <c r="G33" s="89"/>
      <c r="H33" s="88">
        <v>19.899999999999999</v>
      </c>
      <c r="I33" s="89"/>
      <c r="J33" s="88">
        <v>18.399999999999999</v>
      </c>
      <c r="K33" s="89"/>
      <c r="L33" s="85">
        <v>2.73</v>
      </c>
      <c r="M33" s="82"/>
      <c r="N33" s="100">
        <v>1.55</v>
      </c>
      <c r="O33" s="101"/>
      <c r="P33" s="34">
        <v>1.43</v>
      </c>
      <c r="Q33" s="34">
        <v>0.91</v>
      </c>
      <c r="R33" s="29">
        <f t="shared" si="8"/>
        <v>165264.12599999996</v>
      </c>
      <c r="S33" s="29">
        <f t="shared" si="9"/>
        <v>1983169.5119999996</v>
      </c>
      <c r="AB33" s="22" t="s">
        <v>33</v>
      </c>
    </row>
    <row r="34" spans="1:28" ht="15.75" x14ac:dyDescent="0.25">
      <c r="A34" s="17"/>
      <c r="B34" s="41" t="s">
        <v>30</v>
      </c>
      <c r="C34" s="36"/>
      <c r="D34" s="18"/>
      <c r="E34" s="35"/>
      <c r="F34" s="35"/>
      <c r="G34" s="35"/>
      <c r="H34" s="35"/>
      <c r="I34" s="35"/>
      <c r="J34" s="35"/>
      <c r="K34" s="35"/>
      <c r="L34" s="35"/>
      <c r="M34" s="35"/>
      <c r="N34" s="40"/>
      <c r="O34" s="40"/>
      <c r="P34" s="35"/>
      <c r="Q34" s="35"/>
      <c r="R34" s="18"/>
      <c r="S34" s="18"/>
    </row>
    <row r="35" spans="1:28" ht="15.75" x14ac:dyDescent="0.25">
      <c r="A35" s="17">
        <v>9</v>
      </c>
      <c r="B35" s="27" t="s">
        <v>25</v>
      </c>
      <c r="C35" s="28" t="s">
        <v>15</v>
      </c>
      <c r="D35" s="31">
        <v>661.78</v>
      </c>
      <c r="E35" s="30">
        <f t="shared" ref="E35:E37" si="10">SUM(F35:Q35)</f>
        <v>41.36999999999999</v>
      </c>
      <c r="F35" s="88">
        <v>9</v>
      </c>
      <c r="G35" s="89"/>
      <c r="H35" s="88">
        <v>7.81</v>
      </c>
      <c r="I35" s="89"/>
      <c r="J35" s="88">
        <v>18.850000000000001</v>
      </c>
      <c r="K35" s="89"/>
      <c r="L35" s="85">
        <v>2.73</v>
      </c>
      <c r="M35" s="82"/>
      <c r="N35" s="100">
        <v>1.55</v>
      </c>
      <c r="O35" s="101"/>
      <c r="P35" s="34">
        <v>1.43</v>
      </c>
      <c r="Q35" s="31">
        <v>0</v>
      </c>
      <c r="R35" s="29">
        <f t="shared" ref="R35:R37" si="11">D35*E35</f>
        <v>27377.838599999992</v>
      </c>
      <c r="S35" s="29">
        <f t="shared" ref="S35:S37" si="12">R35*12</f>
        <v>328534.06319999992</v>
      </c>
      <c r="AB35" s="22" t="s">
        <v>33</v>
      </c>
    </row>
    <row r="36" spans="1:28" ht="15.75" x14ac:dyDescent="0.25">
      <c r="A36" s="17">
        <v>10</v>
      </c>
      <c r="B36" s="27" t="s">
        <v>25</v>
      </c>
      <c r="C36" s="28" t="s">
        <v>17</v>
      </c>
      <c r="D36" s="31">
        <v>779.4</v>
      </c>
      <c r="E36" s="30">
        <f t="shared" si="10"/>
        <v>41.36999999999999</v>
      </c>
      <c r="F36" s="88">
        <v>9</v>
      </c>
      <c r="G36" s="89"/>
      <c r="H36" s="88">
        <v>7.81</v>
      </c>
      <c r="I36" s="89"/>
      <c r="J36" s="88">
        <v>18.850000000000001</v>
      </c>
      <c r="K36" s="89"/>
      <c r="L36" s="85">
        <v>2.73</v>
      </c>
      <c r="M36" s="82"/>
      <c r="N36" s="100">
        <v>1.55</v>
      </c>
      <c r="O36" s="101"/>
      <c r="P36" s="34">
        <v>1.43</v>
      </c>
      <c r="Q36" s="31">
        <v>0</v>
      </c>
      <c r="R36" s="29">
        <f t="shared" si="11"/>
        <v>32243.777999999991</v>
      </c>
      <c r="S36" s="29">
        <f t="shared" si="12"/>
        <v>386925.33599999989</v>
      </c>
      <c r="AB36" s="22" t="s">
        <v>33</v>
      </c>
    </row>
    <row r="37" spans="1:28" ht="15.75" x14ac:dyDescent="0.25">
      <c r="A37" s="17">
        <v>11</v>
      </c>
      <c r="B37" s="27" t="s">
        <v>25</v>
      </c>
      <c r="C37" s="28" t="s">
        <v>18</v>
      </c>
      <c r="D37" s="31">
        <v>806.51</v>
      </c>
      <c r="E37" s="30">
        <f t="shared" si="10"/>
        <v>41.36999999999999</v>
      </c>
      <c r="F37" s="88">
        <v>9</v>
      </c>
      <c r="G37" s="89"/>
      <c r="H37" s="88">
        <v>7.81</v>
      </c>
      <c r="I37" s="89"/>
      <c r="J37" s="88">
        <v>18.850000000000001</v>
      </c>
      <c r="K37" s="89"/>
      <c r="L37" s="85">
        <v>2.73</v>
      </c>
      <c r="M37" s="82"/>
      <c r="N37" s="100">
        <v>1.55</v>
      </c>
      <c r="O37" s="101"/>
      <c r="P37" s="34">
        <v>1.43</v>
      </c>
      <c r="Q37" s="31">
        <v>0</v>
      </c>
      <c r="R37" s="29">
        <f t="shared" si="11"/>
        <v>33365.318699999989</v>
      </c>
      <c r="S37" s="29">
        <f t="shared" si="12"/>
        <v>400383.82439999987</v>
      </c>
      <c r="AB37" s="22" t="s">
        <v>33</v>
      </c>
    </row>
    <row r="38" spans="1:28" ht="15.75" x14ac:dyDescent="0.25">
      <c r="A38" s="17"/>
      <c r="B38" s="41" t="s">
        <v>31</v>
      </c>
      <c r="C38" s="36"/>
      <c r="D38" s="18"/>
      <c r="E38" s="35"/>
      <c r="F38" s="35"/>
      <c r="G38" s="35"/>
      <c r="H38" s="35"/>
      <c r="I38" s="35"/>
      <c r="J38" s="35"/>
      <c r="K38" s="35"/>
      <c r="L38" s="35"/>
      <c r="M38" s="35"/>
      <c r="N38" s="40"/>
      <c r="O38" s="40"/>
      <c r="P38" s="35"/>
      <c r="Q38" s="35"/>
      <c r="R38" s="18"/>
      <c r="S38" s="18"/>
      <c r="AB38" s="5"/>
    </row>
    <row r="39" spans="1:28" ht="15.75" x14ac:dyDescent="0.25">
      <c r="A39" s="17">
        <v>12</v>
      </c>
      <c r="B39" s="33" t="s">
        <v>59</v>
      </c>
      <c r="C39" s="28" t="s">
        <v>57</v>
      </c>
      <c r="D39" s="31">
        <v>846.4</v>
      </c>
      <c r="E39" s="30">
        <f t="shared" ref="E39:E44" si="13">SUM(F39:Q39)</f>
        <v>41.36999999999999</v>
      </c>
      <c r="F39" s="88">
        <v>9</v>
      </c>
      <c r="G39" s="89"/>
      <c r="H39" s="88">
        <v>7.81</v>
      </c>
      <c r="I39" s="89"/>
      <c r="J39" s="88">
        <v>18.850000000000001</v>
      </c>
      <c r="K39" s="89"/>
      <c r="L39" s="85">
        <v>2.73</v>
      </c>
      <c r="M39" s="82"/>
      <c r="N39" s="100">
        <v>1.55</v>
      </c>
      <c r="O39" s="101"/>
      <c r="P39" s="31">
        <v>1.43</v>
      </c>
      <c r="Q39" s="31">
        <v>0</v>
      </c>
      <c r="R39" s="29">
        <f>D39*E39</f>
        <v>35015.567999999992</v>
      </c>
      <c r="S39" s="29">
        <f t="shared" ref="S39:S44" si="14">R39*12</f>
        <v>420186.81599999988</v>
      </c>
      <c r="AB39" s="22" t="s">
        <v>26</v>
      </c>
    </row>
    <row r="40" spans="1:28" ht="15.75" x14ac:dyDescent="0.25">
      <c r="A40" s="17">
        <v>13</v>
      </c>
      <c r="B40" s="33" t="s">
        <v>25</v>
      </c>
      <c r="C40" s="28" t="s">
        <v>20</v>
      </c>
      <c r="D40" s="31">
        <v>811.8</v>
      </c>
      <c r="E40" s="30">
        <f t="shared" si="13"/>
        <v>41.36999999999999</v>
      </c>
      <c r="F40" s="88">
        <v>9</v>
      </c>
      <c r="G40" s="89"/>
      <c r="H40" s="88">
        <v>7.81</v>
      </c>
      <c r="I40" s="89"/>
      <c r="J40" s="88">
        <v>18.850000000000001</v>
      </c>
      <c r="K40" s="89"/>
      <c r="L40" s="85">
        <v>2.73</v>
      </c>
      <c r="M40" s="82"/>
      <c r="N40" s="100">
        <v>1.55</v>
      </c>
      <c r="O40" s="101"/>
      <c r="P40" s="31">
        <v>1.43</v>
      </c>
      <c r="Q40" s="31">
        <v>0</v>
      </c>
      <c r="R40" s="29">
        <f t="shared" ref="R40:R44" si="15">D40*E40</f>
        <v>33584.16599999999</v>
      </c>
      <c r="S40" s="29">
        <f t="shared" si="14"/>
        <v>403009.99199999985</v>
      </c>
      <c r="AB40" s="22"/>
    </row>
    <row r="41" spans="1:28" ht="15.75" x14ac:dyDescent="0.25">
      <c r="A41" s="17">
        <v>14</v>
      </c>
      <c r="B41" s="33" t="s">
        <v>59</v>
      </c>
      <c r="C41" s="28" t="s">
        <v>60</v>
      </c>
      <c r="D41" s="31">
        <v>828.2</v>
      </c>
      <c r="E41" s="30">
        <f t="shared" si="13"/>
        <v>41.36999999999999</v>
      </c>
      <c r="F41" s="88">
        <v>9</v>
      </c>
      <c r="G41" s="89"/>
      <c r="H41" s="88">
        <v>7.81</v>
      </c>
      <c r="I41" s="89"/>
      <c r="J41" s="88">
        <v>18.850000000000001</v>
      </c>
      <c r="K41" s="89"/>
      <c r="L41" s="85">
        <v>2.73</v>
      </c>
      <c r="M41" s="82"/>
      <c r="N41" s="100">
        <v>1.55</v>
      </c>
      <c r="O41" s="101"/>
      <c r="P41" s="31">
        <v>1.43</v>
      </c>
      <c r="Q41" s="31">
        <v>0</v>
      </c>
      <c r="R41" s="29">
        <f t="shared" si="15"/>
        <v>34262.633999999991</v>
      </c>
      <c r="S41" s="29">
        <f t="shared" si="14"/>
        <v>411151.60799999989</v>
      </c>
      <c r="AB41" s="22"/>
    </row>
    <row r="42" spans="1:28" ht="15.75" x14ac:dyDescent="0.25">
      <c r="A42" s="17">
        <v>15</v>
      </c>
      <c r="B42" s="33" t="s">
        <v>25</v>
      </c>
      <c r="C42" s="28" t="s">
        <v>61</v>
      </c>
      <c r="D42" s="31">
        <v>827.4</v>
      </c>
      <c r="E42" s="30">
        <f t="shared" si="13"/>
        <v>41.36999999999999</v>
      </c>
      <c r="F42" s="88">
        <v>9</v>
      </c>
      <c r="G42" s="89"/>
      <c r="H42" s="88">
        <v>7.81</v>
      </c>
      <c r="I42" s="89"/>
      <c r="J42" s="88">
        <v>18.850000000000001</v>
      </c>
      <c r="K42" s="89"/>
      <c r="L42" s="85">
        <v>2.73</v>
      </c>
      <c r="M42" s="82"/>
      <c r="N42" s="100">
        <v>1.55</v>
      </c>
      <c r="O42" s="101"/>
      <c r="P42" s="31">
        <v>1.43</v>
      </c>
      <c r="Q42" s="31">
        <v>0</v>
      </c>
      <c r="R42" s="29">
        <f t="shared" si="15"/>
        <v>34229.537999999993</v>
      </c>
      <c r="S42" s="29">
        <f t="shared" si="14"/>
        <v>410754.45599999989</v>
      </c>
      <c r="AB42" s="22"/>
    </row>
    <row r="43" spans="1:28" ht="15.75" x14ac:dyDescent="0.25">
      <c r="A43" s="17">
        <v>16</v>
      </c>
      <c r="B43" s="33" t="s">
        <v>25</v>
      </c>
      <c r="C43" s="28" t="s">
        <v>62</v>
      </c>
      <c r="D43" s="31">
        <v>1476.5</v>
      </c>
      <c r="E43" s="30">
        <f t="shared" si="13"/>
        <v>41.36999999999999</v>
      </c>
      <c r="F43" s="88">
        <v>9</v>
      </c>
      <c r="G43" s="89"/>
      <c r="H43" s="88">
        <v>7.81</v>
      </c>
      <c r="I43" s="89"/>
      <c r="J43" s="88">
        <v>18.850000000000001</v>
      </c>
      <c r="K43" s="89"/>
      <c r="L43" s="85">
        <v>2.73</v>
      </c>
      <c r="M43" s="82"/>
      <c r="N43" s="100">
        <v>1.55</v>
      </c>
      <c r="O43" s="101"/>
      <c r="P43" s="31">
        <v>1.43</v>
      </c>
      <c r="Q43" s="31">
        <v>0</v>
      </c>
      <c r="R43" s="29">
        <f t="shared" si="15"/>
        <v>61082.804999999986</v>
      </c>
      <c r="S43" s="29">
        <f t="shared" si="14"/>
        <v>732993.6599999998</v>
      </c>
      <c r="AB43" s="22"/>
    </row>
    <row r="44" spans="1:28" ht="15.75" x14ac:dyDescent="0.25">
      <c r="A44" s="17">
        <v>17</v>
      </c>
      <c r="B44" s="27" t="s">
        <v>59</v>
      </c>
      <c r="C44" s="28" t="s">
        <v>63</v>
      </c>
      <c r="D44" s="31">
        <v>1476.5</v>
      </c>
      <c r="E44" s="30">
        <f t="shared" si="13"/>
        <v>41.36999999999999</v>
      </c>
      <c r="F44" s="88">
        <v>9</v>
      </c>
      <c r="G44" s="89"/>
      <c r="H44" s="88">
        <v>7.81</v>
      </c>
      <c r="I44" s="89"/>
      <c r="J44" s="88">
        <v>18.850000000000001</v>
      </c>
      <c r="K44" s="89"/>
      <c r="L44" s="85">
        <v>2.73</v>
      </c>
      <c r="M44" s="82"/>
      <c r="N44" s="100">
        <v>1.55</v>
      </c>
      <c r="O44" s="101"/>
      <c r="P44" s="31">
        <v>1.43</v>
      </c>
      <c r="Q44" s="31">
        <v>0</v>
      </c>
      <c r="R44" s="29">
        <f t="shared" si="15"/>
        <v>61082.804999999986</v>
      </c>
      <c r="S44" s="29">
        <f t="shared" si="14"/>
        <v>732993.6599999998</v>
      </c>
      <c r="AB44" s="22" t="s">
        <v>26</v>
      </c>
    </row>
    <row r="45" spans="1:28" ht="15.75" x14ac:dyDescent="0.25">
      <c r="A45" s="17"/>
      <c r="B45" s="58" t="s">
        <v>32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6"/>
      <c r="AB45" s="77"/>
    </row>
    <row r="46" spans="1:28" ht="15.75" x14ac:dyDescent="0.25">
      <c r="A46" s="17">
        <v>18</v>
      </c>
      <c r="B46" s="26" t="s">
        <v>59</v>
      </c>
      <c r="C46" s="76" t="s">
        <v>77</v>
      </c>
      <c r="D46" s="31">
        <v>933.6</v>
      </c>
      <c r="E46" s="72">
        <f t="shared" ref="E46:E52" si="16">SUM(F46:Q46)</f>
        <v>39.849999999999994</v>
      </c>
      <c r="F46" s="88">
        <v>9.2899999999999991</v>
      </c>
      <c r="G46" s="89"/>
      <c r="H46" s="88">
        <v>8.84</v>
      </c>
      <c r="I46" s="89"/>
      <c r="J46" s="88">
        <v>17.440000000000001</v>
      </c>
      <c r="K46" s="89"/>
      <c r="L46" s="85">
        <v>2.73</v>
      </c>
      <c r="M46" s="82"/>
      <c r="N46" s="100">
        <v>1.55</v>
      </c>
      <c r="O46" s="101"/>
      <c r="P46" s="31">
        <v>0</v>
      </c>
      <c r="Q46" s="31">
        <v>0</v>
      </c>
      <c r="R46" s="29">
        <f t="shared" ref="R46:R52" si="17">D46*E46</f>
        <v>37203.96</v>
      </c>
      <c r="S46" s="29">
        <f t="shared" ref="S46:S52" si="18">R46*12</f>
        <v>446447.52</v>
      </c>
      <c r="AB46" s="77"/>
    </row>
    <row r="47" spans="1:28" ht="15.75" x14ac:dyDescent="0.25">
      <c r="A47" s="17">
        <v>19</v>
      </c>
      <c r="B47" s="26" t="s">
        <v>59</v>
      </c>
      <c r="C47" s="76" t="s">
        <v>78</v>
      </c>
      <c r="D47" s="31">
        <v>931.8</v>
      </c>
      <c r="E47" s="72">
        <f t="shared" si="16"/>
        <v>39.849999999999994</v>
      </c>
      <c r="F47" s="88">
        <v>9.2899999999999991</v>
      </c>
      <c r="G47" s="89"/>
      <c r="H47" s="88">
        <v>8.84</v>
      </c>
      <c r="I47" s="89"/>
      <c r="J47" s="88">
        <v>17.440000000000001</v>
      </c>
      <c r="K47" s="89"/>
      <c r="L47" s="85">
        <v>2.73</v>
      </c>
      <c r="M47" s="82"/>
      <c r="N47" s="100">
        <v>1.55</v>
      </c>
      <c r="O47" s="101"/>
      <c r="P47" s="31">
        <v>0</v>
      </c>
      <c r="Q47" s="31">
        <v>0</v>
      </c>
      <c r="R47" s="29">
        <f t="shared" si="17"/>
        <v>37132.229999999996</v>
      </c>
      <c r="S47" s="29">
        <f t="shared" si="18"/>
        <v>445586.75999999995</v>
      </c>
      <c r="AB47" s="77"/>
    </row>
    <row r="48" spans="1:28" ht="15.75" x14ac:dyDescent="0.25">
      <c r="A48" s="17">
        <v>20</v>
      </c>
      <c r="B48" s="26" t="s">
        <v>59</v>
      </c>
      <c r="C48" s="76" t="s">
        <v>79</v>
      </c>
      <c r="D48" s="31">
        <v>931.1</v>
      </c>
      <c r="E48" s="72">
        <f t="shared" si="16"/>
        <v>39.849999999999994</v>
      </c>
      <c r="F48" s="88">
        <v>9.2899999999999991</v>
      </c>
      <c r="G48" s="89"/>
      <c r="H48" s="88">
        <v>8.84</v>
      </c>
      <c r="I48" s="89"/>
      <c r="J48" s="88">
        <v>17.440000000000001</v>
      </c>
      <c r="K48" s="89"/>
      <c r="L48" s="85">
        <v>2.73</v>
      </c>
      <c r="M48" s="82"/>
      <c r="N48" s="100">
        <v>1.55</v>
      </c>
      <c r="O48" s="101"/>
      <c r="P48" s="31">
        <v>0</v>
      </c>
      <c r="Q48" s="31">
        <v>0</v>
      </c>
      <c r="R48" s="29">
        <f t="shared" si="17"/>
        <v>37104.334999999999</v>
      </c>
      <c r="S48" s="29">
        <f t="shared" si="18"/>
        <v>445252.02</v>
      </c>
      <c r="AB48" s="77"/>
    </row>
    <row r="49" spans="1:29" ht="15.75" x14ac:dyDescent="0.25">
      <c r="A49" s="17">
        <v>23</v>
      </c>
      <c r="B49" s="26" t="s">
        <v>59</v>
      </c>
      <c r="C49" s="76" t="s">
        <v>80</v>
      </c>
      <c r="D49" s="31">
        <v>921.6</v>
      </c>
      <c r="E49" s="72">
        <f t="shared" si="16"/>
        <v>39.849999999999994</v>
      </c>
      <c r="F49" s="88">
        <v>9.2899999999999991</v>
      </c>
      <c r="G49" s="89"/>
      <c r="H49" s="88">
        <v>8.84</v>
      </c>
      <c r="I49" s="89"/>
      <c r="J49" s="88">
        <v>17.440000000000001</v>
      </c>
      <c r="K49" s="89"/>
      <c r="L49" s="85">
        <v>2.73</v>
      </c>
      <c r="M49" s="82"/>
      <c r="N49" s="100">
        <v>1.55</v>
      </c>
      <c r="O49" s="101"/>
      <c r="P49" s="31">
        <v>0</v>
      </c>
      <c r="Q49" s="31">
        <v>0</v>
      </c>
      <c r="R49" s="29">
        <f t="shared" si="17"/>
        <v>36725.759999999995</v>
      </c>
      <c r="S49" s="29">
        <f t="shared" si="18"/>
        <v>440709.11999999994</v>
      </c>
      <c r="AB49" s="77"/>
    </row>
    <row r="50" spans="1:29" ht="15.75" x14ac:dyDescent="0.25">
      <c r="A50" s="17">
        <v>24</v>
      </c>
      <c r="B50" s="26" t="s">
        <v>59</v>
      </c>
      <c r="C50" s="76" t="s">
        <v>81</v>
      </c>
      <c r="D50" s="31">
        <v>931.3</v>
      </c>
      <c r="E50" s="72">
        <f t="shared" si="16"/>
        <v>39.849999999999994</v>
      </c>
      <c r="F50" s="88">
        <v>9.2899999999999991</v>
      </c>
      <c r="G50" s="89"/>
      <c r="H50" s="88">
        <v>8.84</v>
      </c>
      <c r="I50" s="89"/>
      <c r="J50" s="88">
        <v>17.440000000000001</v>
      </c>
      <c r="K50" s="89"/>
      <c r="L50" s="85">
        <v>2.73</v>
      </c>
      <c r="M50" s="82"/>
      <c r="N50" s="100">
        <v>1.55</v>
      </c>
      <c r="O50" s="101"/>
      <c r="P50" s="31">
        <v>0</v>
      </c>
      <c r="Q50" s="31">
        <v>0</v>
      </c>
      <c r="R50" s="29">
        <f t="shared" si="17"/>
        <v>37112.304999999993</v>
      </c>
      <c r="S50" s="29">
        <f t="shared" si="18"/>
        <v>445347.65999999992</v>
      </c>
      <c r="AB50" s="77"/>
    </row>
    <row r="51" spans="1:29" ht="15.75" x14ac:dyDescent="0.25">
      <c r="A51" s="17">
        <v>25</v>
      </c>
      <c r="B51" s="26" t="s">
        <v>59</v>
      </c>
      <c r="C51" s="76" t="s">
        <v>82</v>
      </c>
      <c r="D51" s="31">
        <v>925.3</v>
      </c>
      <c r="E51" s="72">
        <f t="shared" si="16"/>
        <v>39.849999999999994</v>
      </c>
      <c r="F51" s="88">
        <v>9.2899999999999991</v>
      </c>
      <c r="G51" s="89"/>
      <c r="H51" s="88">
        <v>8.84</v>
      </c>
      <c r="I51" s="89"/>
      <c r="J51" s="88">
        <v>17.440000000000001</v>
      </c>
      <c r="K51" s="89"/>
      <c r="L51" s="85">
        <v>2.73</v>
      </c>
      <c r="M51" s="82"/>
      <c r="N51" s="100">
        <v>1.55</v>
      </c>
      <c r="O51" s="101"/>
      <c r="P51" s="31">
        <v>0</v>
      </c>
      <c r="Q51" s="31">
        <v>0</v>
      </c>
      <c r="R51" s="29">
        <f t="shared" si="17"/>
        <v>36873.204999999994</v>
      </c>
      <c r="S51" s="29">
        <f t="shared" si="18"/>
        <v>442478.45999999996</v>
      </c>
      <c r="AB51" s="77"/>
    </row>
    <row r="52" spans="1:29" ht="15.75" x14ac:dyDescent="0.25">
      <c r="A52" s="17">
        <v>26</v>
      </c>
      <c r="B52" s="26" t="s">
        <v>59</v>
      </c>
      <c r="C52" s="76" t="s">
        <v>83</v>
      </c>
      <c r="D52" s="31">
        <v>901.9</v>
      </c>
      <c r="E52" s="72">
        <f t="shared" si="16"/>
        <v>39.849999999999994</v>
      </c>
      <c r="F52" s="88">
        <v>9.2899999999999991</v>
      </c>
      <c r="G52" s="89"/>
      <c r="H52" s="88">
        <v>8.84</v>
      </c>
      <c r="I52" s="89"/>
      <c r="J52" s="88">
        <v>17.440000000000001</v>
      </c>
      <c r="K52" s="89"/>
      <c r="L52" s="85">
        <v>2.73</v>
      </c>
      <c r="M52" s="82"/>
      <c r="N52" s="100">
        <v>1.55</v>
      </c>
      <c r="O52" s="101"/>
      <c r="P52" s="31">
        <v>0</v>
      </c>
      <c r="Q52" s="31">
        <v>0</v>
      </c>
      <c r="R52" s="29">
        <f t="shared" si="17"/>
        <v>35940.714999999997</v>
      </c>
      <c r="S52" s="29">
        <f t="shared" si="18"/>
        <v>431288.57999999996</v>
      </c>
      <c r="AB52" s="77"/>
    </row>
    <row r="53" spans="1:29" ht="15.75" x14ac:dyDescent="0.25">
      <c r="A53" s="6"/>
      <c r="B53" s="60" t="s">
        <v>34</v>
      </c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9"/>
    </row>
    <row r="54" spans="1:29" ht="15.75" x14ac:dyDescent="0.25">
      <c r="A54" s="17">
        <v>27</v>
      </c>
      <c r="B54" s="47" t="s">
        <v>25</v>
      </c>
      <c r="C54" s="28" t="s">
        <v>45</v>
      </c>
      <c r="D54" s="48">
        <v>162.9</v>
      </c>
      <c r="E54" s="30">
        <f>SUM(F54:Q54)</f>
        <v>139.75</v>
      </c>
      <c r="F54" s="88">
        <v>16.690000000000001</v>
      </c>
      <c r="G54" s="89"/>
      <c r="H54" s="88">
        <v>21</v>
      </c>
      <c r="I54" s="89"/>
      <c r="J54" s="88">
        <v>97.78</v>
      </c>
      <c r="K54" s="89"/>
      <c r="L54" s="85">
        <v>2.73</v>
      </c>
      <c r="M54" s="82"/>
      <c r="N54" s="100">
        <v>1.55</v>
      </c>
      <c r="O54" s="101"/>
      <c r="P54" s="34">
        <v>0</v>
      </c>
      <c r="Q54" s="34">
        <v>0</v>
      </c>
      <c r="R54" s="29">
        <f>D54*E54</f>
        <v>22765.275000000001</v>
      </c>
      <c r="S54" s="29">
        <f t="shared" ref="S54:S56" si="19">R54*12</f>
        <v>273183.30000000005</v>
      </c>
      <c r="T54" s="34">
        <v>1.43</v>
      </c>
      <c r="U54" s="34">
        <v>0.91</v>
      </c>
      <c r="V54" s="32">
        <f t="shared" ref="V54:V56" si="20">H54*I54</f>
        <v>0</v>
      </c>
      <c r="W54" s="32">
        <f t="shared" ref="W54:W56" si="21">V54*12</f>
        <v>0</v>
      </c>
    </row>
    <row r="55" spans="1:29" ht="15.75" x14ac:dyDescent="0.25">
      <c r="A55" s="17">
        <v>28</v>
      </c>
      <c r="B55" s="33" t="s">
        <v>25</v>
      </c>
      <c r="C55" s="28" t="s">
        <v>46</v>
      </c>
      <c r="D55" s="48">
        <v>150.6</v>
      </c>
      <c r="E55" s="72">
        <f t="shared" ref="E55:E56" si="22">SUM(F55:Q55)</f>
        <v>139.75</v>
      </c>
      <c r="F55" s="88">
        <v>16.690000000000001</v>
      </c>
      <c r="G55" s="89"/>
      <c r="H55" s="88">
        <v>21</v>
      </c>
      <c r="I55" s="89"/>
      <c r="J55" s="88">
        <v>97.78</v>
      </c>
      <c r="K55" s="89"/>
      <c r="L55" s="85">
        <v>2.73</v>
      </c>
      <c r="M55" s="82"/>
      <c r="N55" s="100">
        <v>1.55</v>
      </c>
      <c r="O55" s="101"/>
      <c r="P55" s="34">
        <v>0</v>
      </c>
      <c r="Q55" s="34">
        <v>0</v>
      </c>
      <c r="R55" s="29">
        <f t="shared" ref="R55:R56" si="23">D55*E55</f>
        <v>21046.35</v>
      </c>
      <c r="S55" s="29">
        <f t="shared" si="19"/>
        <v>252556.19999999998</v>
      </c>
      <c r="T55" s="34">
        <v>1.43</v>
      </c>
      <c r="U55" s="34">
        <v>0.91</v>
      </c>
      <c r="V55" s="32">
        <f t="shared" si="20"/>
        <v>0</v>
      </c>
      <c r="W55" s="32">
        <f t="shared" si="21"/>
        <v>0</v>
      </c>
    </row>
    <row r="56" spans="1:29" ht="15.75" x14ac:dyDescent="0.25">
      <c r="A56" s="17">
        <v>29</v>
      </c>
      <c r="B56" s="27" t="s">
        <v>25</v>
      </c>
      <c r="C56" s="28" t="s">
        <v>47</v>
      </c>
      <c r="D56" s="48">
        <v>171.2</v>
      </c>
      <c r="E56" s="72">
        <f t="shared" si="22"/>
        <v>139.75</v>
      </c>
      <c r="F56" s="88">
        <v>16.690000000000001</v>
      </c>
      <c r="G56" s="89"/>
      <c r="H56" s="88">
        <v>21</v>
      </c>
      <c r="I56" s="89"/>
      <c r="J56" s="88">
        <v>97.78</v>
      </c>
      <c r="K56" s="89"/>
      <c r="L56" s="85">
        <v>2.73</v>
      </c>
      <c r="M56" s="82"/>
      <c r="N56" s="100">
        <v>1.55</v>
      </c>
      <c r="O56" s="101"/>
      <c r="P56" s="34">
        <v>0</v>
      </c>
      <c r="Q56" s="34">
        <v>0</v>
      </c>
      <c r="R56" s="29">
        <f t="shared" si="23"/>
        <v>23925.199999999997</v>
      </c>
      <c r="S56" s="29">
        <f t="shared" si="19"/>
        <v>287102.39999999997</v>
      </c>
      <c r="T56" s="34">
        <v>1.43</v>
      </c>
      <c r="U56" s="34">
        <v>0.91</v>
      </c>
      <c r="V56" s="32">
        <f t="shared" si="20"/>
        <v>0</v>
      </c>
      <c r="W56" s="32">
        <f t="shared" si="21"/>
        <v>0</v>
      </c>
    </row>
    <row r="57" spans="1:29" ht="15.75" x14ac:dyDescent="0.25">
      <c r="A57" s="65"/>
      <c r="B57" s="75" t="s">
        <v>35</v>
      </c>
      <c r="C57" s="113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01"/>
      <c r="T57" s="78"/>
      <c r="U57" s="78"/>
      <c r="V57" s="79"/>
      <c r="W57" s="79"/>
    </row>
    <row r="58" spans="1:29" ht="15.75" x14ac:dyDescent="0.25">
      <c r="A58" s="65">
        <v>30</v>
      </c>
      <c r="B58" s="27" t="s">
        <v>25</v>
      </c>
      <c r="C58" s="28" t="s">
        <v>86</v>
      </c>
      <c r="D58" s="31">
        <v>1624.3</v>
      </c>
      <c r="E58" s="31">
        <f>SUM(F58:Q58)</f>
        <v>41.849999999999994</v>
      </c>
      <c r="F58" s="88">
        <v>7.98</v>
      </c>
      <c r="G58" s="89"/>
      <c r="H58" s="88">
        <v>9.32</v>
      </c>
      <c r="I58" s="89"/>
      <c r="J58" s="88">
        <v>17.93</v>
      </c>
      <c r="K58" s="89"/>
      <c r="L58" s="85">
        <v>2.73</v>
      </c>
      <c r="M58" s="82"/>
      <c r="N58" s="100">
        <v>1.55</v>
      </c>
      <c r="O58" s="101"/>
      <c r="P58" s="34">
        <v>1.43</v>
      </c>
      <c r="Q58" s="34">
        <v>0.91</v>
      </c>
      <c r="R58" s="29">
        <f>D58*E58</f>
        <v>67976.954999999987</v>
      </c>
      <c r="S58" s="29">
        <f>R58*12</f>
        <v>815723.45999999985</v>
      </c>
      <c r="T58" s="78"/>
      <c r="U58" s="78"/>
      <c r="V58" s="79"/>
      <c r="W58" s="79"/>
    </row>
    <row r="59" spans="1:29" ht="15.75" x14ac:dyDescent="0.25">
      <c r="A59" s="61"/>
      <c r="B59" s="41" t="s">
        <v>84</v>
      </c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62"/>
      <c r="U59" s="62"/>
      <c r="V59" s="62"/>
      <c r="W59" s="63"/>
      <c r="X59" s="62"/>
      <c r="Y59" s="62"/>
      <c r="Z59" s="62"/>
      <c r="AA59" s="62"/>
      <c r="AB59" s="62"/>
      <c r="AC59" s="64"/>
    </row>
    <row r="60" spans="1:29" s="16" customFormat="1" ht="15.75" x14ac:dyDescent="0.25">
      <c r="A60" s="17">
        <v>31</v>
      </c>
      <c r="B60" s="17" t="s">
        <v>25</v>
      </c>
      <c r="C60" s="70" t="s">
        <v>89</v>
      </c>
      <c r="D60" s="71">
        <v>273.2</v>
      </c>
      <c r="E60" s="73">
        <f>SUM(F60:Q60)</f>
        <v>31.95</v>
      </c>
      <c r="F60" s="92">
        <v>9</v>
      </c>
      <c r="G60" s="93"/>
      <c r="H60" s="92">
        <v>7.81</v>
      </c>
      <c r="I60" s="93"/>
      <c r="J60" s="92">
        <v>10.86</v>
      </c>
      <c r="K60" s="93"/>
      <c r="L60" s="86">
        <v>2.73</v>
      </c>
      <c r="M60" s="83"/>
      <c r="N60" s="92">
        <v>1.55</v>
      </c>
      <c r="O60" s="93"/>
      <c r="P60" s="73">
        <v>0</v>
      </c>
      <c r="Q60" s="73">
        <v>0</v>
      </c>
      <c r="R60" s="29">
        <f t="shared" ref="R60" si="24">D60*E60</f>
        <v>8728.74</v>
      </c>
      <c r="S60" s="29">
        <f t="shared" ref="S60" si="25">R60*12</f>
        <v>104744.88</v>
      </c>
      <c r="T60" s="65"/>
      <c r="U60" s="65"/>
      <c r="V60" s="65"/>
      <c r="W60" s="66"/>
      <c r="X60" s="65"/>
      <c r="Y60" s="65"/>
      <c r="Z60" s="65"/>
      <c r="AA60" s="65"/>
      <c r="AB60" s="35"/>
    </row>
    <row r="61" spans="1:29" s="16" customFormat="1" ht="15.75" x14ac:dyDescent="0.25">
      <c r="A61" s="17"/>
      <c r="B61" s="41" t="s">
        <v>85</v>
      </c>
      <c r="C61" s="68"/>
      <c r="D61" s="68"/>
      <c r="E61" s="68"/>
      <c r="F61" s="68"/>
      <c r="G61" s="68"/>
      <c r="H61" s="68"/>
      <c r="I61" s="68"/>
      <c r="J61" s="68"/>
      <c r="K61" s="68"/>
      <c r="L61" s="80"/>
      <c r="M61" s="80"/>
      <c r="N61" s="68"/>
      <c r="O61" s="68"/>
      <c r="P61" s="68"/>
      <c r="Q61" s="68"/>
      <c r="R61" s="68"/>
      <c r="S61" s="69"/>
      <c r="T61" s="17"/>
      <c r="U61" s="17"/>
      <c r="V61" s="17"/>
      <c r="W61" s="67"/>
      <c r="X61" s="17"/>
      <c r="Y61" s="17"/>
      <c r="Z61" s="17"/>
      <c r="AA61" s="17"/>
      <c r="AB61" s="35"/>
    </row>
    <row r="62" spans="1:29" s="16" customFormat="1" ht="15.75" x14ac:dyDescent="0.25">
      <c r="A62" s="17">
        <v>32</v>
      </c>
      <c r="B62" s="17" t="s">
        <v>25</v>
      </c>
      <c r="C62" s="70" t="s">
        <v>69</v>
      </c>
      <c r="D62" s="71">
        <v>327.39999999999998</v>
      </c>
      <c r="E62" s="71">
        <f>SUM(F62:Q62)</f>
        <v>31.88</v>
      </c>
      <c r="F62" s="90">
        <v>8.93</v>
      </c>
      <c r="G62" s="91"/>
      <c r="H62" s="90">
        <v>7.81</v>
      </c>
      <c r="I62" s="91"/>
      <c r="J62" s="90">
        <v>10.86</v>
      </c>
      <c r="K62" s="91"/>
      <c r="L62" s="87">
        <v>2.73</v>
      </c>
      <c r="M62" s="84"/>
      <c r="N62" s="90">
        <v>1.55</v>
      </c>
      <c r="O62" s="91"/>
      <c r="P62" s="73">
        <v>0</v>
      </c>
      <c r="Q62" s="73">
        <v>0</v>
      </c>
      <c r="R62" s="29">
        <f>D62*E62</f>
        <v>10437.511999999999</v>
      </c>
      <c r="S62" s="29">
        <f t="shared" ref="S62" si="26">R62*12</f>
        <v>125250.14399999999</v>
      </c>
      <c r="T62" s="17"/>
      <c r="U62" s="17"/>
      <c r="V62" s="17"/>
      <c r="W62" s="67"/>
      <c r="X62" s="17"/>
      <c r="Y62" s="17"/>
      <c r="Z62" s="17"/>
      <c r="AA62" s="17"/>
      <c r="AB62" s="35"/>
    </row>
    <row r="63" spans="1:29" s="16" customFormat="1" ht="15.75" x14ac:dyDescent="0.25">
      <c r="A63" s="17">
        <v>33</v>
      </c>
      <c r="B63" s="17" t="s">
        <v>25</v>
      </c>
      <c r="C63" s="70" t="s">
        <v>70</v>
      </c>
      <c r="D63" s="71">
        <v>178.4</v>
      </c>
      <c r="E63" s="71">
        <f t="shared" ref="E63:E65" si="27">SUM(F63:Q63)</f>
        <v>31.88</v>
      </c>
      <c r="F63" s="90">
        <v>8.93</v>
      </c>
      <c r="G63" s="91"/>
      <c r="H63" s="90">
        <v>7.81</v>
      </c>
      <c r="I63" s="91"/>
      <c r="J63" s="90">
        <v>10.86</v>
      </c>
      <c r="K63" s="91"/>
      <c r="L63" s="87">
        <v>2.73</v>
      </c>
      <c r="M63" s="84"/>
      <c r="N63" s="90">
        <v>1.55</v>
      </c>
      <c r="O63" s="91"/>
      <c r="P63" s="73">
        <v>0</v>
      </c>
      <c r="Q63" s="73">
        <v>0</v>
      </c>
      <c r="R63" s="29">
        <f t="shared" ref="R63:R65" si="28">D63*E63</f>
        <v>5687.3919999999998</v>
      </c>
      <c r="S63" s="29">
        <f t="shared" ref="S63:S65" si="29">R63*12</f>
        <v>68248.703999999998</v>
      </c>
      <c r="T63" s="17"/>
      <c r="U63" s="17"/>
      <c r="V63" s="17"/>
      <c r="W63" s="67"/>
      <c r="X63" s="17"/>
      <c r="Y63" s="17"/>
      <c r="Z63" s="17"/>
      <c r="AA63" s="17"/>
      <c r="AB63" s="35"/>
    </row>
    <row r="64" spans="1:29" s="16" customFormat="1" ht="15.75" x14ac:dyDescent="0.25">
      <c r="A64" s="17">
        <v>34</v>
      </c>
      <c r="B64" s="17" t="s">
        <v>25</v>
      </c>
      <c r="C64" s="70" t="s">
        <v>71</v>
      </c>
      <c r="D64" s="71">
        <v>179.7</v>
      </c>
      <c r="E64" s="71">
        <f t="shared" si="27"/>
        <v>31.88</v>
      </c>
      <c r="F64" s="90">
        <v>8.93</v>
      </c>
      <c r="G64" s="91"/>
      <c r="H64" s="90">
        <v>7.81</v>
      </c>
      <c r="I64" s="91"/>
      <c r="J64" s="90">
        <v>10.86</v>
      </c>
      <c r="K64" s="91"/>
      <c r="L64" s="87">
        <v>2.73</v>
      </c>
      <c r="M64" s="84"/>
      <c r="N64" s="90">
        <v>1.55</v>
      </c>
      <c r="O64" s="91"/>
      <c r="P64" s="73">
        <v>0</v>
      </c>
      <c r="Q64" s="73">
        <v>0</v>
      </c>
      <c r="R64" s="29">
        <f t="shared" si="28"/>
        <v>5728.8359999999993</v>
      </c>
      <c r="S64" s="29">
        <f t="shared" si="29"/>
        <v>68746.031999999992</v>
      </c>
      <c r="T64" s="17"/>
      <c r="U64" s="17"/>
      <c r="V64" s="17"/>
      <c r="W64" s="67"/>
      <c r="X64" s="17"/>
      <c r="Y64" s="17"/>
      <c r="Z64" s="17"/>
      <c r="AA64" s="17"/>
      <c r="AB64" s="35"/>
    </row>
    <row r="65" spans="1:28" s="16" customFormat="1" ht="15.75" x14ac:dyDescent="0.25">
      <c r="A65" s="17">
        <v>35</v>
      </c>
      <c r="B65" s="17" t="s">
        <v>25</v>
      </c>
      <c r="C65" s="70" t="s">
        <v>72</v>
      </c>
      <c r="D65" s="71">
        <v>152.4</v>
      </c>
      <c r="E65" s="71">
        <f t="shared" si="27"/>
        <v>31.88</v>
      </c>
      <c r="F65" s="90">
        <v>8.93</v>
      </c>
      <c r="G65" s="91"/>
      <c r="H65" s="90">
        <v>7.81</v>
      </c>
      <c r="I65" s="91"/>
      <c r="J65" s="90">
        <v>10.86</v>
      </c>
      <c r="K65" s="91"/>
      <c r="L65" s="87">
        <v>2.73</v>
      </c>
      <c r="M65" s="84"/>
      <c r="N65" s="90">
        <v>1.55</v>
      </c>
      <c r="O65" s="91"/>
      <c r="P65" s="73">
        <v>0</v>
      </c>
      <c r="Q65" s="73">
        <v>0</v>
      </c>
      <c r="R65" s="29">
        <f t="shared" si="28"/>
        <v>4858.5119999999997</v>
      </c>
      <c r="S65" s="29">
        <f t="shared" si="29"/>
        <v>58302.144</v>
      </c>
      <c r="T65" s="35"/>
      <c r="U65" s="35"/>
      <c r="V65" s="35"/>
      <c r="W65" s="55"/>
      <c r="X65" s="35"/>
      <c r="Y65" s="35"/>
      <c r="Z65" s="35"/>
      <c r="AA65" s="35"/>
      <c r="AB65" s="35"/>
    </row>
    <row r="66" spans="1:28" s="16" customFormat="1" ht="15.75" x14ac:dyDescent="0.25">
      <c r="A66" s="35"/>
      <c r="B66" s="35"/>
      <c r="C66" s="40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55"/>
      <c r="X66" s="35"/>
      <c r="Y66" s="35"/>
      <c r="Z66" s="35"/>
      <c r="AA66" s="35"/>
      <c r="AB66" s="35"/>
    </row>
  </sheetData>
  <mergeCells count="155">
    <mergeCell ref="N47:O47"/>
    <mergeCell ref="N48:O48"/>
    <mergeCell ref="N49:O49"/>
    <mergeCell ref="N50:O50"/>
    <mergeCell ref="N51:O51"/>
    <mergeCell ref="N52:O52"/>
    <mergeCell ref="H47:I47"/>
    <mergeCell ref="H48:I48"/>
    <mergeCell ref="H49:I49"/>
    <mergeCell ref="H50:I50"/>
    <mergeCell ref="H51:I51"/>
    <mergeCell ref="H52:I52"/>
    <mergeCell ref="J47:K47"/>
    <mergeCell ref="J48:K48"/>
    <mergeCell ref="J49:K49"/>
    <mergeCell ref="J50:K50"/>
    <mergeCell ref="J51:K51"/>
    <mergeCell ref="J52:K52"/>
    <mergeCell ref="F48:G48"/>
    <mergeCell ref="F49:G49"/>
    <mergeCell ref="F50:G50"/>
    <mergeCell ref="F51:G51"/>
    <mergeCell ref="F52:G52"/>
    <mergeCell ref="F58:G58"/>
    <mergeCell ref="C57:S57"/>
    <mergeCell ref="H58:I58"/>
    <mergeCell ref="J58:K58"/>
    <mergeCell ref="N58:O58"/>
    <mergeCell ref="H23:I23"/>
    <mergeCell ref="J23:K23"/>
    <mergeCell ref="N23:O23"/>
    <mergeCell ref="H25:I25"/>
    <mergeCell ref="E19:E20"/>
    <mergeCell ref="F19:Q19"/>
    <mergeCell ref="A19:A20"/>
    <mergeCell ref="B19:B20"/>
    <mergeCell ref="C19:C20"/>
    <mergeCell ref="D19:D20"/>
    <mergeCell ref="F20:G20"/>
    <mergeCell ref="H20:I20"/>
    <mergeCell ref="J20:K20"/>
    <mergeCell ref="N20:O20"/>
    <mergeCell ref="J25:K25"/>
    <mergeCell ref="N25:O25"/>
    <mergeCell ref="L20:M20"/>
    <mergeCell ref="F65:G65"/>
    <mergeCell ref="F60:G60"/>
    <mergeCell ref="F62:G62"/>
    <mergeCell ref="F54:G54"/>
    <mergeCell ref="F55:G55"/>
    <mergeCell ref="F56:G56"/>
    <mergeCell ref="F43:G43"/>
    <mergeCell ref="F44:G44"/>
    <mergeCell ref="N21:O21"/>
    <mergeCell ref="H21:I21"/>
    <mergeCell ref="J21:K21"/>
    <mergeCell ref="F21:G21"/>
    <mergeCell ref="C59:S59"/>
    <mergeCell ref="F23:G23"/>
    <mergeCell ref="F25:G25"/>
    <mergeCell ref="F27:G27"/>
    <mergeCell ref="F28:G28"/>
    <mergeCell ref="F36:G36"/>
    <mergeCell ref="F37:G37"/>
    <mergeCell ref="F29:G29"/>
    <mergeCell ref="F30:G30"/>
    <mergeCell ref="F32:G32"/>
    <mergeCell ref="F33:G33"/>
    <mergeCell ref="F35:G35"/>
    <mergeCell ref="H32:I32"/>
    <mergeCell ref="H33:I33"/>
    <mergeCell ref="J32:K32"/>
    <mergeCell ref="J33:K33"/>
    <mergeCell ref="N32:O32"/>
    <mergeCell ref="N33:O33"/>
    <mergeCell ref="H31:I31"/>
    <mergeCell ref="J31:K31"/>
    <mergeCell ref="J27:K27"/>
    <mergeCell ref="N27:O27"/>
    <mergeCell ref="J28:K28"/>
    <mergeCell ref="J29:K29"/>
    <mergeCell ref="J30:K30"/>
    <mergeCell ref="N28:O28"/>
    <mergeCell ref="N29:O29"/>
    <mergeCell ref="N30:O30"/>
    <mergeCell ref="N31:O31"/>
    <mergeCell ref="H27:I27"/>
    <mergeCell ref="H28:I28"/>
    <mergeCell ref="H29:I29"/>
    <mergeCell ref="H30:I30"/>
    <mergeCell ref="N36:O36"/>
    <mergeCell ref="N37:O37"/>
    <mergeCell ref="J35:K35"/>
    <mergeCell ref="J36:K36"/>
    <mergeCell ref="J37:K37"/>
    <mergeCell ref="J39:K39"/>
    <mergeCell ref="J43:K43"/>
    <mergeCell ref="J44:K44"/>
    <mergeCell ref="N41:O41"/>
    <mergeCell ref="N42:O42"/>
    <mergeCell ref="N43:O43"/>
    <mergeCell ref="N44:O44"/>
    <mergeCell ref="J40:K40"/>
    <mergeCell ref="N39:O39"/>
    <mergeCell ref="N40:O40"/>
    <mergeCell ref="J41:K41"/>
    <mergeCell ref="J42:K42"/>
    <mergeCell ref="N63:O63"/>
    <mergeCell ref="N64:O64"/>
    <mergeCell ref="N65:O65"/>
    <mergeCell ref="J63:K63"/>
    <mergeCell ref="J64:K64"/>
    <mergeCell ref="J65:K65"/>
    <mergeCell ref="H35:I35"/>
    <mergeCell ref="H36:I36"/>
    <mergeCell ref="H37:I37"/>
    <mergeCell ref="H44:I44"/>
    <mergeCell ref="H39:I39"/>
    <mergeCell ref="H40:I40"/>
    <mergeCell ref="H65:I65"/>
    <mergeCell ref="J54:K54"/>
    <mergeCell ref="J55:K55"/>
    <mergeCell ref="J56:K56"/>
    <mergeCell ref="N54:O54"/>
    <mergeCell ref="N55:O55"/>
    <mergeCell ref="N56:O56"/>
    <mergeCell ref="J60:K60"/>
    <mergeCell ref="N60:O60"/>
    <mergeCell ref="J62:K62"/>
    <mergeCell ref="N62:O62"/>
    <mergeCell ref="N35:O35"/>
    <mergeCell ref="F31:G31"/>
    <mergeCell ref="H63:I63"/>
    <mergeCell ref="H64:I64"/>
    <mergeCell ref="H56:I56"/>
    <mergeCell ref="H60:I60"/>
    <mergeCell ref="H62:I62"/>
    <mergeCell ref="H54:I54"/>
    <mergeCell ref="H55:I55"/>
    <mergeCell ref="H41:I41"/>
    <mergeCell ref="H42:I42"/>
    <mergeCell ref="H43:I43"/>
    <mergeCell ref="F63:G63"/>
    <mergeCell ref="F64:G64"/>
    <mergeCell ref="F39:G39"/>
    <mergeCell ref="F40:G40"/>
    <mergeCell ref="F41:G41"/>
    <mergeCell ref="F42:G42"/>
    <mergeCell ref="C45:S45"/>
    <mergeCell ref="C53:S53"/>
    <mergeCell ref="F46:G46"/>
    <mergeCell ref="H46:I46"/>
    <mergeCell ref="J46:K46"/>
    <mergeCell ref="N46:O46"/>
    <mergeCell ref="F47:G47"/>
  </mergeCells>
  <pageMargins left="0.19685039370078741" right="0.19685039370078741" top="0.19685039370078741" bottom="0.19685039370078741" header="0.31496062992125984" footer="0.19685039370078741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2019-04-01T09:32:35Z</cp:lastPrinted>
  <dcterms:created xsi:type="dcterms:W3CDTF">2015-06-01T10:16:38Z</dcterms:created>
  <dcterms:modified xsi:type="dcterms:W3CDTF">2019-05-14T11:37:52Z</dcterms:modified>
</cp:coreProperties>
</file>