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11940" activeTab="0"/>
  </bookViews>
  <sheets>
    <sheet name="2.1" sheetId="1" r:id="rId1"/>
  </sheets>
  <definedNames>
    <definedName name="_xlnm.Print_Titles" localSheetId="0">'2.1'!$5:$8</definedName>
    <definedName name="_xlnm.Print_Area" localSheetId="0">'2.1'!$A$1:$J$93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C5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МЕРОПРИЯТИЕ 02.00.14
</t>
        </r>
      </text>
    </comment>
    <comment ref="C5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мероприятие 02.00.01
</t>
        </r>
      </text>
    </comment>
    <comment ref="C7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его в лицевых нет</t>
        </r>
      </text>
    </comment>
    <comment ref="D4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мероприятие 02.00.02</t>
        </r>
      </text>
    </comment>
    <comment ref="D40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02.00.22</t>
        </r>
      </text>
    </comment>
    <comment ref="D3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03.13.00</t>
        </r>
      </text>
    </comment>
    <comment ref="D63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ПД БМЦ</t>
        </r>
      </text>
    </comment>
    <comment ref="D62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0230102400+0230102040+02.00.90+02.00.89+0230100590 т.м. 02.00.01</t>
        </r>
      </text>
    </comment>
    <comment ref="D81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ПД БМЦ</t>
        </r>
      </text>
    </comment>
    <comment ref="C65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0230299990
</t>
        </r>
      </text>
    </comment>
  </commentList>
</comments>
</file>

<file path=xl/sharedStrings.xml><?xml version="1.0" encoding="utf-8"?>
<sst xmlns="http://schemas.openxmlformats.org/spreadsheetml/2006/main" count="188" uniqueCount="98">
  <si>
    <t>Источники финансирования</t>
  </si>
  <si>
    <t>Объем бюджетных ассигнований на реализацию муниципальной программы, тыс.рублей</t>
  </si>
  <si>
    <t>Всего</t>
  </si>
  <si>
    <t>2016 год</t>
  </si>
  <si>
    <t>2017 год</t>
  </si>
  <si>
    <t>2018 год</t>
  </si>
  <si>
    <t>2019 год</t>
  </si>
  <si>
    <t>2020 год</t>
  </si>
  <si>
    <t>1.1.</t>
  </si>
  <si>
    <t>Всего:</t>
  </si>
  <si>
    <t>бюджет автономного округа</t>
  </si>
  <si>
    <t>бюджет Белоярского района</t>
  </si>
  <si>
    <t>внебюджетные источники</t>
  </si>
  <si>
    <t>2.1.</t>
  </si>
  <si>
    <t>Укрепление пожарной безопасности</t>
  </si>
  <si>
    <t>Итого по муниципальной программе</t>
  </si>
  <si>
    <t>КО</t>
  </si>
  <si>
    <t>Обеспечение деятельности муниципальных образовательных учреждений Белоярского района, реализующих программу дошкольного образования</t>
  </si>
  <si>
    <t>Обеспечение деятельности муниципальных общеобразовательных учреждений Белоярского района</t>
  </si>
  <si>
    <t>бюджет Белоярского района, сформированный за счет средств бюджета Ханты-Мансийского автономного округа – Югры (далее - бюджет автономного округа)</t>
  </si>
  <si>
    <t>Подпрограмма 1 «Общее образование. Дополнительное образование детей»</t>
  </si>
  <si>
    <t>1.2.</t>
  </si>
  <si>
    <t>Подпрограмма 2 «Система оценки качества образования и информационная прозрачность системы образования»</t>
  </si>
  <si>
    <t>Подпрограмма 3 «Ресурсное обеспечение системы образования»</t>
  </si>
  <si>
    <t>Подпрограмма 4 «Формирование доступной среды для инвалидов и других маломобильных групп населения в образовательных учреждениях »</t>
  </si>
  <si>
    <t>Перечень основных мероприятий муниципальной программы, объемы и источники их финансирования</t>
  </si>
  <si>
    <t>Приложение 2.1
к муниципальной программе Белоярского района 
«Развитие образования Белоярского района на 2014 - 2020 годы»</t>
  </si>
  <si>
    <t>Номер основного мероприятия</t>
  </si>
  <si>
    <t>Наименование основных мероприятий муниципальной программы (связь мероприятий с показателями муниципальной программы)</t>
  </si>
  <si>
    <t xml:space="preserve">Ответственный исполнитель, соисполнитель муниципальной программы </t>
  </si>
  <si>
    <t>Итого по подпрограмме 1</t>
  </si>
  <si>
    <t xml:space="preserve">Стимулирование лидеров и поддержка системы воспитания </t>
  </si>
  <si>
    <t xml:space="preserve">Развитие качества содержания и технологий образования </t>
  </si>
  <si>
    <t xml:space="preserve">Информационное и организационно-методическое сопровождение реализации Программы </t>
  </si>
  <si>
    <t>Итого по подпрограмме 3</t>
  </si>
  <si>
    <t>Итого по подпрограмме 2</t>
  </si>
  <si>
    <t>Итого по подпрограмме 4</t>
  </si>
  <si>
    <t>Комитет по образованию администрации Белоярского района (далее - КО)</t>
  </si>
  <si>
    <t>в том числе</t>
  </si>
  <si>
    <t>3.1.</t>
  </si>
  <si>
    <t>Укрепление санитарно-эпидемиологической безопасности</t>
  </si>
  <si>
    <t>КО, СОШ, УДО</t>
  </si>
  <si>
    <t>КО,БМЦ</t>
  </si>
  <si>
    <t>КО, Управление капитального строительства администрации Белоярского района (далее -УКС)</t>
  </si>
  <si>
    <t>3.2.</t>
  </si>
  <si>
    <t>Организация питания детей в оздоровительных лагерях дневного пребывания</t>
  </si>
  <si>
    <t>КО, УКС</t>
  </si>
  <si>
    <t>1.3.</t>
  </si>
  <si>
    <t>Реконструкция образовательного комплекса "Школа - детский сад" с. Ванзеват</t>
  </si>
  <si>
    <r>
      <t>Развитие системы дополнительного образования детей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(1.6-1.7)</t>
    </r>
  </si>
  <si>
    <r>
      <t xml:space="preserve">Организация отдыха детей в каникулярное время на базе образовательных учреждений </t>
    </r>
    <r>
      <rPr>
        <sz val="12"/>
        <color indexed="8"/>
        <rFont val="Times New Roman"/>
        <family val="1"/>
      </rPr>
      <t>(1.8)</t>
    </r>
  </si>
  <si>
    <r>
      <t xml:space="preserve">Развитие муниципальной системы оценки качества образования </t>
    </r>
    <r>
      <rPr>
        <sz val="12"/>
        <color indexed="8"/>
        <rFont val="Times New Roman"/>
        <family val="1"/>
      </rPr>
      <t>(2.1-2.3)</t>
    </r>
  </si>
  <si>
    <r>
      <t xml:space="preserve">Обеспечение комплексной безопасности образовательных учреждений и комфортных условий образовательного процесса </t>
    </r>
    <r>
      <rPr>
        <sz val="12"/>
        <color indexed="8"/>
        <rFont val="Times New Roman"/>
        <family val="1"/>
      </rPr>
      <t>(3.1)</t>
    </r>
  </si>
  <si>
    <r>
      <t xml:space="preserve">Создание благоприятных условий  для жизнедеятельности </t>
    </r>
    <r>
      <rPr>
        <sz val="12"/>
        <color indexed="8"/>
        <rFont val="Times New Roman"/>
        <family val="1"/>
      </rPr>
      <t>(4.1)</t>
    </r>
  </si>
  <si>
    <t>КО, муниципальные общеобразовательные учреждения (далее-СОШ), муниципальные учреждения дополнительного образования (далее-УДО)</t>
  </si>
  <si>
    <t>Обеспечение деятельности лагерей с дневным и круглосуточным пребыванием детей</t>
  </si>
  <si>
    <r>
      <t xml:space="preserve">Развитие материально-технической базы сферы образования </t>
    </r>
    <r>
      <rPr>
        <sz val="12"/>
        <color indexed="8"/>
        <rFont val="Times New Roman"/>
        <family val="1"/>
      </rPr>
      <t>(3.2)</t>
    </r>
  </si>
  <si>
    <t>1.</t>
  </si>
  <si>
    <t>2.</t>
  </si>
  <si>
    <t>3.</t>
  </si>
  <si>
    <r>
      <t>Обеспечение функций управления в сфере образования (3.3)</t>
    </r>
    <r>
      <rPr>
        <sz val="12"/>
        <color indexed="10"/>
        <rFont val="Times New Roman"/>
        <family val="1"/>
      </rPr>
      <t xml:space="preserve"> </t>
    </r>
  </si>
  <si>
    <t>2.2</t>
  </si>
  <si>
    <t>2.2.</t>
  </si>
  <si>
    <t>Обеспечение деятельности ДДЮТ</t>
  </si>
  <si>
    <t>Развитие управленческих и организационно-экономических механизмов, обновление содержания дополнительного образования</t>
  </si>
  <si>
    <t>3.3.</t>
  </si>
  <si>
    <t>3.4.</t>
  </si>
  <si>
    <t>КО, БМЦ</t>
  </si>
  <si>
    <t>2.3.</t>
  </si>
  <si>
    <t>Укрепление антитеррористической безопасности</t>
  </si>
  <si>
    <t xml:space="preserve">Оснащение образовательного комплекса "Школа - детский сад" с. Ванзеват </t>
  </si>
  <si>
    <t>КО, муниципальное автономное учреждение дополнительного образования Белоярского района "Дворец детского (юношеского) творчества г.Белоярский" (далее - ДДЮТ)</t>
  </si>
  <si>
    <t>КО, муниципальное автономное учреждение Белоярского района "Белоярский методический центр информационно-технического обеспечения муниципальной системы образования (далее-БМЦ), ДДЮТ</t>
  </si>
  <si>
    <t>КО, СОШ с. Казым</t>
  </si>
  <si>
    <t>КО, УКС, муниципальное автономное общеобразовательное учреждение Белоярского района "Средняя общеобразовательная школа с.Ванзеват" (далее - СОШ с. Ванзеват)</t>
  </si>
  <si>
    <t>КО,  СОШ с.Ванзеват</t>
  </si>
  <si>
    <t>КО, БМЦ, муниципальное автономное общеобразовательное учреждение Белоярского района "Средняя общеобразовательная школа №1 г.Белоярский"</t>
  </si>
  <si>
    <t>3.5.</t>
  </si>
  <si>
    <t>КО,БМЦ, муниципальное автономное общеобразовательное учреждение Белоярского района "Средняя общеобразовательная школа п.Верхнеказымский" (далее - СОШ п. Верхнеказымский)</t>
  </si>
  <si>
    <t>СОШ № 3</t>
  </si>
  <si>
    <t>Реконструкция здания теплицы СОШ №3 г.Белоярский под объект "Межшкольный технопарк г. Белоярский"</t>
  </si>
  <si>
    <t>КО, БМЦ, УКС</t>
  </si>
  <si>
    <t>КО, СОШ п.Верхнеказымский, муниципальное автонормное общеобразовательное учреждение Белоярского района "Средняя общеобразовательная школа с. Казым" (далее - СОШ с. Казым), МАДОУ "Сказка"</t>
  </si>
  <si>
    <t>КО, муниципальное автономное дошкольное образовательное учреждение Белоярского района "Детский сад комбинированного вида "Березка" г.Белоярский (далее - МАДОУ "Березка")</t>
  </si>
  <si>
    <t>КО, МАДОУ "Березка", ДДЮТ, МАДОУ "Снегирек"</t>
  </si>
  <si>
    <t>КО, БМЦ, муниципальные автономные дошкольные образовательные учреждения Белоярского района: "Детский сад комбинированного вида  "Снегирек" г.Белоярский (далее - МАДОУ "Снегирек"); "Центр развития ребенка - детский сад "Сказка" г.Белоярский (далее - МАДОУ "Сказка"); муниципальные автономные общеобразовательные учреждения Белоярского района: "Средняя общеобразовательная школа № 2 г.Белоярский", Средняя общеобразовательная школа № 3 г.Белоярский" (далее - СОШ № 3), ДДЮТ</t>
  </si>
  <si>
    <t>КО, БМЦ, НКО</t>
  </si>
  <si>
    <t>Объем средств бюджетных ассигнований, возможных к передаче немуниципальным организациям, включая социально ориентированные некоммерческие организации, на предоставление услуг (работ) в сфере образования (далее - НКО)</t>
  </si>
  <si>
    <t>2.2.1</t>
  </si>
  <si>
    <t>Организация питания учащихся</t>
  </si>
  <si>
    <t>Администрация Белоярского района</t>
  </si>
  <si>
    <r>
      <t>Развитие системы общего образования</t>
    </r>
    <r>
      <rPr>
        <sz val="12"/>
        <color indexed="10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(1.1-1.3)</t>
    </r>
  </si>
  <si>
    <t>СОШ Ванзеват</t>
  </si>
  <si>
    <t>д/с Семицветик</t>
  </si>
  <si>
    <t>до конца года исполнение д/б 15%=671,4 т.р.</t>
  </si>
  <si>
    <t>Строительство детского сада мкр.3А г.Белоярский</t>
  </si>
  <si>
    <t xml:space="preserve">Приложение 
к постановлению администрации Белоярского района 
от   апреля 2018 года № </t>
  </si>
  <si>
    <t xml:space="preserve">Строительство средней общеобразовательной школы в г. Белоярский 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</si>
</sst>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&quot;р.&quot;"/>
    <numFmt numFmtId="175" formatCode="#,##0.00&quot;р.&quot;"/>
    <numFmt numFmtId="176" formatCode="_-* #,##0.0&quot;р.&quot;_-;\-* #,##0.0&quot;р.&quot;_-;_-* &quot;-&quot;?&quot;р.&quot;_-;_-@_-"/>
    <numFmt numFmtId="177" formatCode="#,##0.0_ ;\-#,##0.0\ "/>
    <numFmt numFmtId="178" formatCode="#,##0.00_р_."/>
    <numFmt numFmtId="179" formatCode="#,##0_ ;\-#,##0\ "/>
    <numFmt numFmtId="180" formatCode="#,##0.000"/>
    <numFmt numFmtId="181" formatCode="_-* #,##0.0_р_._-;\-* #,##0.0_р_._-;_-* &quot;-&quot;?_р_._-;_-@_-"/>
    <numFmt numFmtId="182" formatCode="0.000"/>
    <numFmt numFmtId="183" formatCode="[$-FC19]d\ mmmm\ yyyy\ &quot;г.&quot;"/>
    <numFmt numFmtId="184" formatCode="d/m;@"/>
    <numFmt numFmtId="185" formatCode="_-* #,##0.00_р_._-;\-* #,##0.00_р_._-;_-* &quot;-&quot;?_р_._-;_-@_-"/>
    <numFmt numFmtId="186" formatCode="_-* #,##0.000_р_._-;\-* #,##0.000_р_._-;_-* &quot;-&quot;?_р_._-;_-@_-"/>
    <numFmt numFmtId="187" formatCode="_-* #,##0.0000_р_._-;\-* #,##0.0000_р_._-;_-* &quot;-&quot;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1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2"/>
      <name val="Arial Cyr"/>
      <family val="2"/>
    </font>
    <font>
      <sz val="12"/>
      <color indexed="10"/>
      <name val="Times New Roman"/>
      <family val="1"/>
    </font>
    <font>
      <b/>
      <sz val="12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8" fillId="7" borderId="1" applyNumberFormat="0" applyAlignment="0" applyProtection="0"/>
    <xf numFmtId="0" fontId="19" fillId="18" borderId="2" applyNumberFormat="0" applyAlignment="0" applyProtection="0"/>
    <xf numFmtId="0" fontId="20" fillId="18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9" borderId="7" applyNumberFormat="0" applyAlignment="0" applyProtection="0"/>
    <xf numFmtId="0" fontId="15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22" borderId="0" xfId="0" applyFont="1" applyFill="1" applyBorder="1" applyAlignment="1">
      <alignment horizontal="center" wrapText="1"/>
    </xf>
    <xf numFmtId="0" fontId="2" fillId="22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7" fillId="0" borderId="0" xfId="0" applyNumberFormat="1" applyFont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22" borderId="0" xfId="0" applyFont="1" applyFill="1" applyAlignment="1">
      <alignment/>
    </xf>
    <xf numFmtId="172" fontId="6" fillId="22" borderId="0" xfId="0" applyNumberFormat="1" applyFont="1" applyFill="1" applyBorder="1" applyAlignment="1">
      <alignment horizontal="center" wrapText="1"/>
    </xf>
    <xf numFmtId="4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0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3" fontId="7" fillId="22" borderId="0" xfId="0" applyNumberFormat="1" applyFont="1" applyFill="1" applyAlignment="1">
      <alignment/>
    </xf>
    <xf numFmtId="173" fontId="7" fillId="22" borderId="0" xfId="0" applyNumberFormat="1" applyFont="1" applyFill="1" applyAlignment="1">
      <alignment/>
    </xf>
    <xf numFmtId="172" fontId="7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84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173" fontId="6" fillId="22" borderId="1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172" fontId="6" fillId="22" borderId="0" xfId="0" applyNumberFormat="1" applyFont="1" applyFill="1" applyBorder="1" applyAlignment="1">
      <alignment horizontal="center" vertical="center" wrapText="1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2" fillId="22" borderId="0" xfId="0" applyFont="1" applyFill="1" applyBorder="1" applyAlignment="1">
      <alignment horizontal="center" wrapText="1"/>
    </xf>
    <xf numFmtId="0" fontId="2" fillId="22" borderId="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 vertical="center" wrapText="1"/>
    </xf>
    <xf numFmtId="0" fontId="6" fillId="22" borderId="10" xfId="0" applyFont="1" applyFill="1" applyBorder="1" applyAlignment="1">
      <alignment horizontal="center" vertical="top" wrapText="1"/>
    </xf>
    <xf numFmtId="16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4"/>
  <sheetViews>
    <sheetView tabSelected="1" view="pageBreakPreview" zoomScale="75" zoomScaleSheetLayoutView="75" zoomScalePageLayoutView="75" workbookViewId="0" topLeftCell="A1">
      <selection activeCell="L72" sqref="L72"/>
    </sheetView>
  </sheetViews>
  <sheetFormatPr defaultColWidth="9.00390625" defaultRowHeight="12.75"/>
  <cols>
    <col min="1" max="1" width="14.375" style="4" customWidth="1"/>
    <col min="2" max="2" width="38.00390625" style="4" customWidth="1"/>
    <col min="3" max="3" width="30.875" style="4" customWidth="1"/>
    <col min="4" max="4" width="20.375" style="4" customWidth="1"/>
    <col min="5" max="5" width="13.00390625" style="4" customWidth="1"/>
    <col min="6" max="6" width="15.375" style="15" customWidth="1"/>
    <col min="7" max="7" width="13.375" style="4" customWidth="1"/>
    <col min="8" max="8" width="13.25390625" style="18" customWidth="1"/>
    <col min="9" max="9" width="13.75390625" style="18" customWidth="1"/>
    <col min="10" max="10" width="12.875" style="18" customWidth="1"/>
    <col min="11" max="11" width="9.125" style="4" customWidth="1"/>
    <col min="12" max="12" width="12.75390625" style="4" customWidth="1"/>
    <col min="13" max="16384" width="9.125" style="4" customWidth="1"/>
  </cols>
  <sheetData>
    <row r="1" spans="1:10" s="3" customFormat="1" ht="55.5" customHeight="1">
      <c r="A1" s="54" t="s">
        <v>96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s="3" customFormat="1" ht="58.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37.5" customHeight="1">
      <c r="A3" s="56" t="s">
        <v>25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.75">
      <c r="A4" s="1"/>
      <c r="B4" s="2"/>
      <c r="C4" s="2"/>
      <c r="D4" s="2"/>
      <c r="E4" s="2"/>
      <c r="F4" s="2"/>
      <c r="G4" s="2"/>
      <c r="H4" s="2"/>
      <c r="I4" s="2"/>
      <c r="J4" s="2"/>
    </row>
    <row r="5" spans="1:10" ht="13.5" customHeight="1">
      <c r="A5" s="58" t="s">
        <v>27</v>
      </c>
      <c r="B5" s="58" t="s">
        <v>28</v>
      </c>
      <c r="C5" s="58" t="s">
        <v>29</v>
      </c>
      <c r="D5" s="58" t="s">
        <v>0</v>
      </c>
      <c r="E5" s="58" t="s">
        <v>1</v>
      </c>
      <c r="F5" s="58"/>
      <c r="G5" s="58"/>
      <c r="H5" s="58"/>
      <c r="I5" s="58"/>
      <c r="J5" s="58"/>
    </row>
    <row r="6" spans="1:10" ht="18.75" customHeight="1">
      <c r="A6" s="58"/>
      <c r="B6" s="58"/>
      <c r="C6" s="58"/>
      <c r="D6" s="58"/>
      <c r="E6" s="58" t="s">
        <v>2</v>
      </c>
      <c r="F6" s="59" t="s">
        <v>38</v>
      </c>
      <c r="G6" s="59"/>
      <c r="H6" s="59"/>
      <c r="I6" s="59"/>
      <c r="J6" s="59"/>
    </row>
    <row r="7" spans="1:10" ht="34.5" customHeight="1">
      <c r="A7" s="58"/>
      <c r="B7" s="58"/>
      <c r="C7" s="58"/>
      <c r="D7" s="58"/>
      <c r="E7" s="58"/>
      <c r="F7" s="7" t="s">
        <v>3</v>
      </c>
      <c r="G7" s="5" t="s">
        <v>4</v>
      </c>
      <c r="H7" s="5" t="s">
        <v>5</v>
      </c>
      <c r="I7" s="5" t="s">
        <v>6</v>
      </c>
      <c r="J7" s="5" t="s">
        <v>7</v>
      </c>
    </row>
    <row r="8" spans="1:10" ht="20.2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7">
        <v>6</v>
      </c>
      <c r="G8" s="5">
        <v>7</v>
      </c>
      <c r="H8" s="5">
        <v>8</v>
      </c>
      <c r="I8" s="5">
        <v>9</v>
      </c>
      <c r="J8" s="5">
        <v>10</v>
      </c>
    </row>
    <row r="9" spans="1:10" ht="15.75" customHeight="1">
      <c r="A9" s="51" t="s">
        <v>20</v>
      </c>
      <c r="B9" s="52"/>
      <c r="C9" s="52"/>
      <c r="D9" s="52"/>
      <c r="E9" s="52"/>
      <c r="F9" s="52"/>
      <c r="G9" s="52"/>
      <c r="H9" s="52"/>
      <c r="I9" s="52"/>
      <c r="J9" s="53"/>
    </row>
    <row r="10" spans="1:10" ht="15.75">
      <c r="A10" s="60" t="s">
        <v>57</v>
      </c>
      <c r="B10" s="47" t="s">
        <v>91</v>
      </c>
      <c r="C10" s="45" t="s">
        <v>37</v>
      </c>
      <c r="D10" s="8" t="s">
        <v>9</v>
      </c>
      <c r="E10" s="11">
        <f>SUM(F10:J10)</f>
        <v>5886822.4</v>
      </c>
      <c r="F10" s="11">
        <f>F11+F12+F13</f>
        <v>1129238.8</v>
      </c>
      <c r="G10" s="11">
        <f>G11+G12+G13</f>
        <v>1196138.9000000001</v>
      </c>
      <c r="H10" s="11">
        <f>H11+H12+H13</f>
        <v>1221851.8</v>
      </c>
      <c r="I10" s="11">
        <f>I11+I12+I13</f>
        <v>1185231.9</v>
      </c>
      <c r="J10" s="11">
        <f>J11+J12+J13</f>
        <v>1154361</v>
      </c>
    </row>
    <row r="11" spans="1:10" ht="194.25" customHeight="1">
      <c r="A11" s="45"/>
      <c r="B11" s="47"/>
      <c r="C11" s="45"/>
      <c r="D11" s="10" t="s">
        <v>19</v>
      </c>
      <c r="E11" s="36">
        <f>SUM(F11:J11)</f>
        <v>4985900.5</v>
      </c>
      <c r="F11" s="9">
        <f>F15+F19</f>
        <v>963750.1000000001</v>
      </c>
      <c r="G11" s="9">
        <f aca="true" t="shared" si="0" ref="F11:J13">G15+G19</f>
        <v>1007636.7</v>
      </c>
      <c r="H11" s="9">
        <f t="shared" si="0"/>
        <v>1036195.1000000001</v>
      </c>
      <c r="I11" s="9">
        <f t="shared" si="0"/>
        <v>991973.1</v>
      </c>
      <c r="J11" s="9">
        <f t="shared" si="0"/>
        <v>986345.5</v>
      </c>
    </row>
    <row r="12" spans="1:10" ht="47.25" customHeight="1">
      <c r="A12" s="45"/>
      <c r="B12" s="47"/>
      <c r="C12" s="45"/>
      <c r="D12" s="10" t="s">
        <v>11</v>
      </c>
      <c r="E12" s="9">
        <f>SUM(F12:J12)</f>
        <v>575507.2</v>
      </c>
      <c r="F12" s="9">
        <f>F16+F20</f>
        <v>112663</v>
      </c>
      <c r="G12" s="9">
        <f>G16+G20+G22</f>
        <v>113193.6</v>
      </c>
      <c r="H12" s="9">
        <f t="shared" si="0"/>
        <v>118276.3</v>
      </c>
      <c r="I12" s="9">
        <f t="shared" si="0"/>
        <v>128308.8</v>
      </c>
      <c r="J12" s="9">
        <f t="shared" si="0"/>
        <v>103065.5</v>
      </c>
    </row>
    <row r="13" spans="1:10" ht="31.5">
      <c r="A13" s="45"/>
      <c r="B13" s="47"/>
      <c r="C13" s="45"/>
      <c r="D13" s="10" t="s">
        <v>12</v>
      </c>
      <c r="E13" s="9">
        <f>SUM(F13:J13)</f>
        <v>325414.7</v>
      </c>
      <c r="F13" s="9">
        <f t="shared" si="0"/>
        <v>52825.700000000004</v>
      </c>
      <c r="G13" s="9">
        <f t="shared" si="0"/>
        <v>75308.6</v>
      </c>
      <c r="H13" s="9">
        <f t="shared" si="0"/>
        <v>67380.4</v>
      </c>
      <c r="I13" s="9">
        <f t="shared" si="0"/>
        <v>64950</v>
      </c>
      <c r="J13" s="9">
        <f t="shared" si="0"/>
        <v>64950</v>
      </c>
    </row>
    <row r="14" spans="1:10" ht="12.75" customHeight="1">
      <c r="A14" s="45" t="s">
        <v>8</v>
      </c>
      <c r="B14" s="47" t="s">
        <v>17</v>
      </c>
      <c r="C14" s="45" t="s">
        <v>16</v>
      </c>
      <c r="D14" s="8" t="s">
        <v>9</v>
      </c>
      <c r="E14" s="11">
        <f aca="true" t="shared" si="1" ref="E14:J14">SUM(E15:E17)</f>
        <v>2080766.9</v>
      </c>
      <c r="F14" s="11">
        <f t="shared" si="1"/>
        <v>399580.3</v>
      </c>
      <c r="G14" s="11">
        <f>SUM(G15:G17)</f>
        <v>420667.00000000006</v>
      </c>
      <c r="H14" s="11">
        <f t="shared" si="1"/>
        <v>429485.7</v>
      </c>
      <c r="I14" s="11">
        <f t="shared" si="1"/>
        <v>415080.2</v>
      </c>
      <c r="J14" s="11">
        <f t="shared" si="1"/>
        <v>415953.7</v>
      </c>
    </row>
    <row r="15" spans="1:10" ht="31.5">
      <c r="A15" s="45"/>
      <c r="B15" s="47"/>
      <c r="C15" s="45"/>
      <c r="D15" s="10" t="s">
        <v>10</v>
      </c>
      <c r="E15" s="9">
        <f>SUM(F15:J15)</f>
        <v>1597128.2</v>
      </c>
      <c r="F15" s="9">
        <v>311386.2</v>
      </c>
      <c r="G15" s="9">
        <v>326215.7</v>
      </c>
      <c r="H15" s="9">
        <v>330047.3</v>
      </c>
      <c r="I15" s="9">
        <v>314739.5</v>
      </c>
      <c r="J15" s="9">
        <v>314739.5</v>
      </c>
    </row>
    <row r="16" spans="1:10" ht="31.5">
      <c r="A16" s="45"/>
      <c r="B16" s="47"/>
      <c r="C16" s="45"/>
      <c r="D16" s="10" t="s">
        <v>11</v>
      </c>
      <c r="E16" s="9">
        <f>SUM(F16:J16)</f>
        <v>244035.80000000005</v>
      </c>
      <c r="F16" s="9">
        <v>48367.8</v>
      </c>
      <c r="G16" s="9">
        <v>45836.4</v>
      </c>
      <c r="H16" s="9">
        <v>47876.7</v>
      </c>
      <c r="I16" s="9">
        <v>50540.7</v>
      </c>
      <c r="J16" s="9">
        <v>51414.2</v>
      </c>
    </row>
    <row r="17" spans="1:10" ht="31.5">
      <c r="A17" s="45"/>
      <c r="B17" s="47"/>
      <c r="C17" s="45"/>
      <c r="D17" s="10" t="s">
        <v>12</v>
      </c>
      <c r="E17" s="9">
        <f>SUM(F17:J17)</f>
        <v>239602.90000000002</v>
      </c>
      <c r="F17" s="9">
        <v>39826.3</v>
      </c>
      <c r="G17" s="9">
        <v>48614.9</v>
      </c>
      <c r="H17" s="9">
        <v>51561.7</v>
      </c>
      <c r="I17" s="9">
        <v>49800</v>
      </c>
      <c r="J17" s="9">
        <v>49800</v>
      </c>
    </row>
    <row r="18" spans="1:10" ht="15.75" customHeight="1">
      <c r="A18" s="45" t="s">
        <v>21</v>
      </c>
      <c r="B18" s="47" t="s">
        <v>18</v>
      </c>
      <c r="C18" s="45" t="s">
        <v>16</v>
      </c>
      <c r="D18" s="8" t="s">
        <v>9</v>
      </c>
      <c r="E18" s="11">
        <f aca="true" t="shared" si="2" ref="E18:J18">SUM(E19:E21)</f>
        <v>3805475.4999999995</v>
      </c>
      <c r="F18" s="11">
        <f t="shared" si="2"/>
        <v>729658.5</v>
      </c>
      <c r="G18" s="11">
        <f t="shared" si="2"/>
        <v>774891.8999999999</v>
      </c>
      <c r="H18" s="11">
        <f t="shared" si="2"/>
        <v>792366.1</v>
      </c>
      <c r="I18" s="11">
        <f t="shared" si="2"/>
        <v>770151.7</v>
      </c>
      <c r="J18" s="11">
        <f t="shared" si="2"/>
        <v>738407.3</v>
      </c>
    </row>
    <row r="19" spans="1:10" ht="52.5" customHeight="1">
      <c r="A19" s="45"/>
      <c r="B19" s="47"/>
      <c r="C19" s="45"/>
      <c r="D19" s="13" t="s">
        <v>10</v>
      </c>
      <c r="E19" s="9">
        <f>SUM(F19:J19)</f>
        <v>3388772.3</v>
      </c>
      <c r="F19" s="9">
        <v>652363.9</v>
      </c>
      <c r="G19" s="9">
        <v>681421</v>
      </c>
      <c r="H19" s="9">
        <v>706147.8</v>
      </c>
      <c r="I19" s="9">
        <v>677233.6</v>
      </c>
      <c r="J19" s="9">
        <v>671606</v>
      </c>
    </row>
    <row r="20" spans="1:10" ht="48.75" customHeight="1">
      <c r="A20" s="45"/>
      <c r="B20" s="47"/>
      <c r="C20" s="45"/>
      <c r="D20" s="13" t="s">
        <v>11</v>
      </c>
      <c r="E20" s="9">
        <f>SUM(F20:J20)</f>
        <v>330891.39999999997</v>
      </c>
      <c r="F20" s="9">
        <v>64295.2</v>
      </c>
      <c r="G20" s="9">
        <v>66777.2</v>
      </c>
      <c r="H20" s="9">
        <v>70399.6</v>
      </c>
      <c r="I20" s="9">
        <v>77768.1</v>
      </c>
      <c r="J20" s="44">
        <f>79181.3-27530</f>
        <v>51651.3</v>
      </c>
    </row>
    <row r="21" spans="1:10" ht="33" customHeight="1">
      <c r="A21" s="45"/>
      <c r="B21" s="47"/>
      <c r="C21" s="45"/>
      <c r="D21" s="13" t="s">
        <v>12</v>
      </c>
      <c r="E21" s="9">
        <f>SUM(F21:J21)</f>
        <v>85811.8</v>
      </c>
      <c r="F21" s="9">
        <v>12999.4</v>
      </c>
      <c r="G21" s="9">
        <v>26693.7</v>
      </c>
      <c r="H21" s="9">
        <v>15818.7</v>
      </c>
      <c r="I21" s="9">
        <v>15150</v>
      </c>
      <c r="J21" s="9">
        <v>15150</v>
      </c>
    </row>
    <row r="22" spans="1:10" ht="51" customHeight="1">
      <c r="A22" s="32" t="s">
        <v>47</v>
      </c>
      <c r="B22" s="17" t="s">
        <v>89</v>
      </c>
      <c r="C22" s="7" t="s">
        <v>90</v>
      </c>
      <c r="D22" s="13" t="s">
        <v>11</v>
      </c>
      <c r="E22" s="9">
        <f>SUM(F22:J22)</f>
        <v>580</v>
      </c>
      <c r="F22" s="9">
        <v>0</v>
      </c>
      <c r="G22" s="9">
        <v>580</v>
      </c>
      <c r="H22" s="9">
        <v>0</v>
      </c>
      <c r="I22" s="9">
        <v>0</v>
      </c>
      <c r="J22" s="9">
        <v>0</v>
      </c>
    </row>
    <row r="23" spans="1:10" ht="15.75">
      <c r="A23" s="45" t="s">
        <v>58</v>
      </c>
      <c r="B23" s="47" t="s">
        <v>49</v>
      </c>
      <c r="C23" s="45" t="s">
        <v>16</v>
      </c>
      <c r="D23" s="8" t="s">
        <v>9</v>
      </c>
      <c r="E23" s="11">
        <f aca="true" t="shared" si="3" ref="E23:J23">E24+E26+E25</f>
        <v>324654.39999999997</v>
      </c>
      <c r="F23" s="11">
        <f t="shared" si="3"/>
        <v>56948.1</v>
      </c>
      <c r="G23" s="11">
        <f t="shared" si="3"/>
        <v>69045</v>
      </c>
      <c r="H23" s="11">
        <f t="shared" si="3"/>
        <v>66641.7</v>
      </c>
      <c r="I23" s="11">
        <f t="shared" si="3"/>
        <v>65964.8</v>
      </c>
      <c r="J23" s="11">
        <f t="shared" si="3"/>
        <v>66054.8</v>
      </c>
    </row>
    <row r="24" spans="1:10" ht="49.5" customHeight="1">
      <c r="A24" s="45"/>
      <c r="B24" s="47"/>
      <c r="C24" s="45"/>
      <c r="D24" s="10" t="s">
        <v>11</v>
      </c>
      <c r="E24" s="9">
        <f>SUM(F24:J24)</f>
        <v>267763.89999999997</v>
      </c>
      <c r="F24" s="9">
        <f>F29+F33+F34</f>
        <v>49746.7</v>
      </c>
      <c r="G24" s="9">
        <f>G29+G33</f>
        <v>53725.5</v>
      </c>
      <c r="H24" s="9">
        <f>H29+H33</f>
        <v>51072.1</v>
      </c>
      <c r="I24" s="9">
        <f>I29+I33</f>
        <v>56564.8</v>
      </c>
      <c r="J24" s="9">
        <f>J29+J33</f>
        <v>56654.8</v>
      </c>
    </row>
    <row r="25" spans="1:10" ht="54.75" customHeight="1">
      <c r="A25" s="45"/>
      <c r="B25" s="47"/>
      <c r="C25" s="45"/>
      <c r="D25" s="13" t="s">
        <v>10</v>
      </c>
      <c r="E25" s="9">
        <f>SUM(F25:J25)</f>
        <v>14923.7</v>
      </c>
      <c r="F25" s="9">
        <f>F32+F28</f>
        <v>5151.4</v>
      </c>
      <c r="G25" s="9">
        <f>G32</f>
        <v>3319.5</v>
      </c>
      <c r="H25" s="9">
        <f>H32</f>
        <v>6452.8</v>
      </c>
      <c r="I25" s="9">
        <f>I32</f>
        <v>0</v>
      </c>
      <c r="J25" s="9">
        <v>0</v>
      </c>
    </row>
    <row r="26" spans="1:10" ht="36" customHeight="1">
      <c r="A26" s="45"/>
      <c r="B26" s="47"/>
      <c r="C26" s="45"/>
      <c r="D26" s="13" t="s">
        <v>12</v>
      </c>
      <c r="E26" s="9">
        <f>SUM(F26:J26)</f>
        <v>41966.8</v>
      </c>
      <c r="F26" s="9">
        <f>F30</f>
        <v>2050</v>
      </c>
      <c r="G26" s="9">
        <f>G30</f>
        <v>12000</v>
      </c>
      <c r="H26" s="9">
        <f>H30</f>
        <v>9116.8</v>
      </c>
      <c r="I26" s="9">
        <f>I30</f>
        <v>9400</v>
      </c>
      <c r="J26" s="9">
        <f>J30</f>
        <v>9400</v>
      </c>
    </row>
    <row r="27" spans="1:10" ht="30.75" customHeight="1">
      <c r="A27" s="61" t="s">
        <v>13</v>
      </c>
      <c r="B27" s="65" t="s">
        <v>63</v>
      </c>
      <c r="C27" s="61" t="s">
        <v>71</v>
      </c>
      <c r="D27" s="8" t="s">
        <v>9</v>
      </c>
      <c r="E27" s="11">
        <f aca="true" t="shared" si="4" ref="E27:J27">E29+E30</f>
        <v>266674.39999999997</v>
      </c>
      <c r="F27" s="11">
        <f>F29+F30+F28</f>
        <v>52865.799999999996</v>
      </c>
      <c r="G27" s="11">
        <f t="shared" si="4"/>
        <v>54338.3</v>
      </c>
      <c r="H27" s="11">
        <f t="shared" si="4"/>
        <v>30235.8</v>
      </c>
      <c r="I27" s="11">
        <f t="shared" si="4"/>
        <v>65964.8</v>
      </c>
      <c r="J27" s="11">
        <f t="shared" si="4"/>
        <v>66054.8</v>
      </c>
    </row>
    <row r="28" spans="1:10" ht="50.25" customHeight="1">
      <c r="A28" s="61"/>
      <c r="B28" s="65"/>
      <c r="C28" s="61"/>
      <c r="D28" s="13" t="s">
        <v>10</v>
      </c>
      <c r="E28" s="9">
        <f>SUM(F28:J28)</f>
        <v>2785.1</v>
      </c>
      <c r="F28" s="9">
        <v>2785.1</v>
      </c>
      <c r="G28" s="9">
        <v>0</v>
      </c>
      <c r="H28" s="9">
        <v>0</v>
      </c>
      <c r="I28" s="9">
        <v>0</v>
      </c>
      <c r="J28" s="9">
        <v>0</v>
      </c>
    </row>
    <row r="29" spans="1:10" ht="48.75" customHeight="1">
      <c r="A29" s="62"/>
      <c r="B29" s="66"/>
      <c r="C29" s="62"/>
      <c r="D29" s="10" t="s">
        <v>11</v>
      </c>
      <c r="E29" s="9">
        <f>SUM(F29:J29)</f>
        <v>224707.59999999998</v>
      </c>
      <c r="F29" s="9">
        <v>48030.7</v>
      </c>
      <c r="G29" s="9">
        <v>42338.3</v>
      </c>
      <c r="H29" s="9">
        <v>21119</v>
      </c>
      <c r="I29" s="9">
        <v>56564.8</v>
      </c>
      <c r="J29" s="9">
        <v>56654.8</v>
      </c>
    </row>
    <row r="30" spans="1:10" ht="51.75" customHeight="1">
      <c r="A30" s="62"/>
      <c r="B30" s="66"/>
      <c r="C30" s="62"/>
      <c r="D30" s="13" t="s">
        <v>12</v>
      </c>
      <c r="E30" s="9">
        <f>SUM(F30:J30)</f>
        <v>41966.8</v>
      </c>
      <c r="F30" s="9">
        <v>2050</v>
      </c>
      <c r="G30" s="9">
        <v>12000</v>
      </c>
      <c r="H30" s="9">
        <v>9116.8</v>
      </c>
      <c r="I30" s="9">
        <v>9400</v>
      </c>
      <c r="J30" s="9">
        <v>9400</v>
      </c>
    </row>
    <row r="31" spans="1:10" ht="30.75" customHeight="1">
      <c r="A31" s="61" t="s">
        <v>62</v>
      </c>
      <c r="B31" s="65" t="s">
        <v>64</v>
      </c>
      <c r="C31" s="61" t="s">
        <v>72</v>
      </c>
      <c r="D31" s="8" t="s">
        <v>9</v>
      </c>
      <c r="E31" s="11">
        <f aca="true" t="shared" si="5" ref="E31:J31">E32+E33</f>
        <v>55194.9</v>
      </c>
      <c r="F31" s="11">
        <f t="shared" si="5"/>
        <v>4082.3</v>
      </c>
      <c r="G31" s="11">
        <f t="shared" si="5"/>
        <v>14706.7</v>
      </c>
      <c r="H31" s="11">
        <f t="shared" si="5"/>
        <v>36405.9</v>
      </c>
      <c r="I31" s="11">
        <f t="shared" si="5"/>
        <v>0</v>
      </c>
      <c r="J31" s="11">
        <f t="shared" si="5"/>
        <v>0</v>
      </c>
    </row>
    <row r="32" spans="1:10" ht="51.75" customHeight="1">
      <c r="A32" s="62"/>
      <c r="B32" s="66"/>
      <c r="C32" s="62"/>
      <c r="D32" s="13" t="s">
        <v>10</v>
      </c>
      <c r="E32" s="9">
        <f>SUM(F32:J32)</f>
        <v>12138.6</v>
      </c>
      <c r="F32" s="9">
        <v>2366.3</v>
      </c>
      <c r="G32" s="9">
        <v>3319.5</v>
      </c>
      <c r="H32" s="9">
        <v>6452.8</v>
      </c>
      <c r="I32" s="9">
        <v>0</v>
      </c>
      <c r="J32" s="9">
        <v>0</v>
      </c>
    </row>
    <row r="33" spans="1:10" ht="75.75" customHeight="1">
      <c r="A33" s="62"/>
      <c r="B33" s="66"/>
      <c r="C33" s="62"/>
      <c r="D33" s="13" t="s">
        <v>11</v>
      </c>
      <c r="E33" s="9">
        <f>SUM(F33:J33)</f>
        <v>43056.3</v>
      </c>
      <c r="F33" s="9">
        <v>1716</v>
      </c>
      <c r="G33" s="9">
        <v>11387.2</v>
      </c>
      <c r="H33" s="9">
        <v>29953.1</v>
      </c>
      <c r="I33" s="9">
        <v>0</v>
      </c>
      <c r="J33" s="9">
        <v>0</v>
      </c>
    </row>
    <row r="34" spans="1:17" ht="115.5" customHeight="1">
      <c r="A34" s="39" t="s">
        <v>88</v>
      </c>
      <c r="B34" s="40" t="s">
        <v>87</v>
      </c>
      <c r="C34" s="39" t="s">
        <v>86</v>
      </c>
      <c r="D34" s="13" t="s">
        <v>11</v>
      </c>
      <c r="E34" s="9">
        <v>0</v>
      </c>
      <c r="F34" s="9">
        <v>0</v>
      </c>
      <c r="G34" s="9">
        <v>2320.9</v>
      </c>
      <c r="H34" s="36">
        <v>4476</v>
      </c>
      <c r="I34" s="9">
        <v>0</v>
      </c>
      <c r="J34" s="9">
        <v>0</v>
      </c>
      <c r="K34" s="41"/>
      <c r="L34" s="41" t="s">
        <v>94</v>
      </c>
      <c r="M34" s="41"/>
      <c r="N34" s="41"/>
      <c r="O34" s="41"/>
      <c r="P34" s="41"/>
      <c r="Q34" s="41"/>
    </row>
    <row r="35" spans="1:10" ht="15.75">
      <c r="A35" s="45" t="s">
        <v>59</v>
      </c>
      <c r="B35" s="47" t="s">
        <v>50</v>
      </c>
      <c r="C35" s="45" t="s">
        <v>54</v>
      </c>
      <c r="D35" s="8" t="s">
        <v>9</v>
      </c>
      <c r="E35" s="11">
        <f aca="true" t="shared" si="6" ref="E35:J35">SUM(E36:E37)</f>
        <v>43061.1</v>
      </c>
      <c r="F35" s="11">
        <f t="shared" si="6"/>
        <v>9440.2</v>
      </c>
      <c r="G35" s="11">
        <f t="shared" si="6"/>
        <v>9378.099999999999</v>
      </c>
      <c r="H35" s="11">
        <f t="shared" si="6"/>
        <v>8346.2</v>
      </c>
      <c r="I35" s="11">
        <f t="shared" si="6"/>
        <v>7948.3</v>
      </c>
      <c r="J35" s="11">
        <f t="shared" si="6"/>
        <v>7948.3</v>
      </c>
    </row>
    <row r="36" spans="1:10" ht="47.25" customHeight="1">
      <c r="A36" s="45"/>
      <c r="B36" s="47"/>
      <c r="C36" s="45"/>
      <c r="D36" s="13" t="s">
        <v>10</v>
      </c>
      <c r="E36" s="9">
        <f>SUM(F36:J36)</f>
        <v>21629.5</v>
      </c>
      <c r="F36" s="9">
        <f>F39</f>
        <v>5533.7</v>
      </c>
      <c r="G36" s="9">
        <f>G39</f>
        <v>4699.7</v>
      </c>
      <c r="H36" s="9">
        <f>H39</f>
        <v>3798.7</v>
      </c>
      <c r="I36" s="9">
        <f>I39</f>
        <v>3798.7</v>
      </c>
      <c r="J36" s="9">
        <f>J39</f>
        <v>3798.7</v>
      </c>
    </row>
    <row r="37" spans="1:10" ht="54" customHeight="1">
      <c r="A37" s="45"/>
      <c r="B37" s="47"/>
      <c r="C37" s="45"/>
      <c r="D37" s="13" t="s">
        <v>11</v>
      </c>
      <c r="E37" s="9">
        <f>SUM(F37:J37)</f>
        <v>21431.6</v>
      </c>
      <c r="F37" s="9">
        <f>F40+F41</f>
        <v>3906.5</v>
      </c>
      <c r="G37" s="9">
        <f>G40+G41</f>
        <v>4678.4</v>
      </c>
      <c r="H37" s="9">
        <f>H40+H41</f>
        <v>4547.5</v>
      </c>
      <c r="I37" s="9">
        <f>I40+I41</f>
        <v>4149.6</v>
      </c>
      <c r="J37" s="9">
        <f>J40+J41</f>
        <v>4149.6</v>
      </c>
    </row>
    <row r="38" spans="1:10" ht="12.75" customHeight="1">
      <c r="A38" s="45" t="s">
        <v>39</v>
      </c>
      <c r="B38" s="47" t="s">
        <v>45</v>
      </c>
      <c r="C38" s="45" t="s">
        <v>41</v>
      </c>
      <c r="D38" s="8" t="s">
        <v>9</v>
      </c>
      <c r="E38" s="11">
        <f aca="true" t="shared" si="7" ref="E38:J38">SUM(E39:E40)</f>
        <v>28534.2</v>
      </c>
      <c r="F38" s="11">
        <f t="shared" si="7"/>
        <v>6917.1</v>
      </c>
      <c r="G38" s="11">
        <f t="shared" si="7"/>
        <v>6931.299999999999</v>
      </c>
      <c r="H38" s="11">
        <f t="shared" si="7"/>
        <v>5189.2</v>
      </c>
      <c r="I38" s="11">
        <f t="shared" si="7"/>
        <v>4748.3</v>
      </c>
      <c r="J38" s="11">
        <f t="shared" si="7"/>
        <v>4748.3</v>
      </c>
    </row>
    <row r="39" spans="1:10" ht="50.25" customHeight="1">
      <c r="A39" s="45"/>
      <c r="B39" s="47"/>
      <c r="C39" s="45"/>
      <c r="D39" s="13" t="s">
        <v>10</v>
      </c>
      <c r="E39" s="9">
        <f>F39+G39+H39+I39+J39</f>
        <v>21629.5</v>
      </c>
      <c r="F39" s="9">
        <v>5533.7</v>
      </c>
      <c r="G39" s="9">
        <v>4699.7</v>
      </c>
      <c r="H39" s="9">
        <v>3798.7</v>
      </c>
      <c r="I39" s="9">
        <v>3798.7</v>
      </c>
      <c r="J39" s="9">
        <v>3798.7</v>
      </c>
    </row>
    <row r="40" spans="1:10" ht="54.75" customHeight="1">
      <c r="A40" s="45"/>
      <c r="B40" s="47"/>
      <c r="C40" s="45"/>
      <c r="D40" s="13" t="s">
        <v>11</v>
      </c>
      <c r="E40" s="9">
        <f>F40+G40+H40+I40+J40</f>
        <v>6904.700000000001</v>
      </c>
      <c r="F40" s="9">
        <v>1383.4</v>
      </c>
      <c r="G40" s="9">
        <v>2231.6</v>
      </c>
      <c r="H40" s="9">
        <v>1390.5</v>
      </c>
      <c r="I40" s="9">
        <v>949.6</v>
      </c>
      <c r="J40" s="9">
        <v>949.6</v>
      </c>
    </row>
    <row r="41" spans="1:10" ht="52.5" customHeight="1">
      <c r="A41" s="5" t="s">
        <v>44</v>
      </c>
      <c r="B41" s="33" t="s">
        <v>55</v>
      </c>
      <c r="C41" s="5" t="s">
        <v>41</v>
      </c>
      <c r="D41" s="13" t="s">
        <v>11</v>
      </c>
      <c r="E41" s="9">
        <f>F41+G41+H41+I41+J41</f>
        <v>14526.9</v>
      </c>
      <c r="F41" s="9">
        <v>2523.1</v>
      </c>
      <c r="G41" s="36">
        <v>2446.8</v>
      </c>
      <c r="H41" s="36">
        <v>3157</v>
      </c>
      <c r="I41" s="36">
        <v>3200</v>
      </c>
      <c r="J41" s="36">
        <v>3200</v>
      </c>
    </row>
    <row r="42" spans="1:10" ht="15.75">
      <c r="A42" s="45"/>
      <c r="B42" s="45" t="s">
        <v>30</v>
      </c>
      <c r="C42" s="64"/>
      <c r="D42" s="8" t="s">
        <v>9</v>
      </c>
      <c r="E42" s="11">
        <f>SUM(F42:J42)</f>
        <v>6254537.899999999</v>
      </c>
      <c r="F42" s="11">
        <f>F43+F44+F45</f>
        <v>1195627.1</v>
      </c>
      <c r="G42" s="11">
        <f>G43+G44+G45</f>
        <v>1274562</v>
      </c>
      <c r="H42" s="11">
        <f>H43+H44+H45</f>
        <v>1296839.7</v>
      </c>
      <c r="I42" s="11">
        <f>I43+I44+I45</f>
        <v>1259145</v>
      </c>
      <c r="J42" s="11">
        <f>J43+J44+J45</f>
        <v>1228364.0999999999</v>
      </c>
    </row>
    <row r="43" spans="1:10" ht="31.5">
      <c r="A43" s="45"/>
      <c r="B43" s="45"/>
      <c r="C43" s="64"/>
      <c r="D43" s="10" t="s">
        <v>10</v>
      </c>
      <c r="E43" s="9">
        <f>SUM(F43:J43)</f>
        <v>5022453.7</v>
      </c>
      <c r="F43" s="9">
        <f>F11+F36+F25</f>
        <v>974435.2000000001</v>
      </c>
      <c r="G43" s="9">
        <f>G11+G36+G25</f>
        <v>1015655.8999999999</v>
      </c>
      <c r="H43" s="9">
        <f>H11+H36+H25</f>
        <v>1046446.6000000001</v>
      </c>
      <c r="I43" s="9">
        <f>I11+I36+I25</f>
        <v>995771.7999999999</v>
      </c>
      <c r="J43" s="9">
        <f>J11+J36+J25</f>
        <v>990144.2</v>
      </c>
    </row>
    <row r="44" spans="1:10" ht="31.5">
      <c r="A44" s="45"/>
      <c r="B44" s="45"/>
      <c r="C44" s="64"/>
      <c r="D44" s="10" t="s">
        <v>11</v>
      </c>
      <c r="E44" s="9">
        <f>SUM(F44:J44)</f>
        <v>864702.7000000001</v>
      </c>
      <c r="F44" s="9">
        <f>F12+F24+F37</f>
        <v>166316.2</v>
      </c>
      <c r="G44" s="9">
        <f>G12+G24+G37</f>
        <v>171597.5</v>
      </c>
      <c r="H44" s="9">
        <f>H12+H24+H37</f>
        <v>173895.9</v>
      </c>
      <c r="I44" s="9">
        <f>I12+I24+I37</f>
        <v>189023.2</v>
      </c>
      <c r="J44" s="9">
        <f>J12+J24+J37</f>
        <v>163869.9</v>
      </c>
    </row>
    <row r="45" spans="1:10" ht="31.5">
      <c r="A45" s="45"/>
      <c r="B45" s="45"/>
      <c r="C45" s="64"/>
      <c r="D45" s="10" t="s">
        <v>12</v>
      </c>
      <c r="E45" s="9">
        <f>SUM(F45:J45)</f>
        <v>367381.5</v>
      </c>
      <c r="F45" s="9">
        <f>F13+F26</f>
        <v>54875.700000000004</v>
      </c>
      <c r="G45" s="9">
        <f>G13+G26</f>
        <v>87308.6</v>
      </c>
      <c r="H45" s="9">
        <f>H13+H26</f>
        <v>76497.2</v>
      </c>
      <c r="I45" s="9">
        <f>I13+I26</f>
        <v>74350</v>
      </c>
      <c r="J45" s="9">
        <f>J13+J26</f>
        <v>74350</v>
      </c>
    </row>
    <row r="46" spans="1:10" ht="25.5" customHeight="1">
      <c r="A46" s="51" t="s">
        <v>22</v>
      </c>
      <c r="B46" s="52"/>
      <c r="C46" s="52"/>
      <c r="D46" s="52"/>
      <c r="E46" s="52"/>
      <c r="F46" s="52"/>
      <c r="G46" s="52"/>
      <c r="H46" s="52"/>
      <c r="I46" s="52"/>
      <c r="J46" s="53"/>
    </row>
    <row r="47" spans="1:10" s="15" customFormat="1" ht="24" customHeight="1">
      <c r="A47" s="45" t="s">
        <v>57</v>
      </c>
      <c r="B47" s="47" t="s">
        <v>51</v>
      </c>
      <c r="C47" s="45" t="s">
        <v>67</v>
      </c>
      <c r="D47" s="8" t="s">
        <v>9</v>
      </c>
      <c r="E47" s="14">
        <f aca="true" t="shared" si="8" ref="E47:E59">SUM(F47:J47)</f>
        <v>30514.6</v>
      </c>
      <c r="F47" s="14">
        <f>F48+F49</f>
        <v>7021.6</v>
      </c>
      <c r="G47" s="14">
        <f>G48+G49</f>
        <v>5255.200000000001</v>
      </c>
      <c r="H47" s="14">
        <f>H48+H49</f>
        <v>5956.200000000001</v>
      </c>
      <c r="I47" s="14">
        <f>I48+I49</f>
        <v>6140.8</v>
      </c>
      <c r="J47" s="14">
        <f>J48+J49</f>
        <v>6140.8</v>
      </c>
    </row>
    <row r="48" spans="1:10" s="15" customFormat="1" ht="48.75" customHeight="1">
      <c r="A48" s="45"/>
      <c r="B48" s="47"/>
      <c r="C48" s="45"/>
      <c r="D48" s="13" t="s">
        <v>10</v>
      </c>
      <c r="E48" s="16">
        <f t="shared" si="8"/>
        <v>3143.5</v>
      </c>
      <c r="F48" s="16">
        <f>F55+F52</f>
        <v>2763.5</v>
      </c>
      <c r="G48" s="16">
        <f>G55+G52</f>
        <v>80</v>
      </c>
      <c r="H48" s="16">
        <f>H55+H52</f>
        <v>100</v>
      </c>
      <c r="I48" s="16">
        <f>I55+I52</f>
        <v>100</v>
      </c>
      <c r="J48" s="16">
        <f>J55+J52</f>
        <v>100</v>
      </c>
    </row>
    <row r="49" spans="1:10" s="15" customFormat="1" ht="52.5" customHeight="1">
      <c r="A49" s="45"/>
      <c r="B49" s="47"/>
      <c r="C49" s="45"/>
      <c r="D49" s="13" t="s">
        <v>11</v>
      </c>
      <c r="E49" s="16">
        <f t="shared" si="8"/>
        <v>27371.100000000002</v>
      </c>
      <c r="F49" s="16">
        <f>F50+F53+F56</f>
        <v>4258.1</v>
      </c>
      <c r="G49" s="16">
        <f>G50+G53+G56</f>
        <v>5175.200000000001</v>
      </c>
      <c r="H49" s="16">
        <f>H50+H53+H56</f>
        <v>5856.200000000001</v>
      </c>
      <c r="I49" s="16">
        <f>I50+I53+I56</f>
        <v>6040.8</v>
      </c>
      <c r="J49" s="16">
        <f>J50+J53+J56</f>
        <v>6040.8</v>
      </c>
    </row>
    <row r="50" spans="1:12" s="15" customFormat="1" ht="318.75" customHeight="1">
      <c r="A50" s="7" t="s">
        <v>8</v>
      </c>
      <c r="B50" s="17" t="s">
        <v>31</v>
      </c>
      <c r="C50" s="7" t="s">
        <v>85</v>
      </c>
      <c r="D50" s="13" t="s">
        <v>11</v>
      </c>
      <c r="E50" s="16">
        <f t="shared" si="8"/>
        <v>21284</v>
      </c>
      <c r="F50" s="16">
        <v>3593.6</v>
      </c>
      <c r="G50" s="16">
        <v>4005.4</v>
      </c>
      <c r="H50" s="16">
        <v>4438.6</v>
      </c>
      <c r="I50" s="16">
        <v>4623.2</v>
      </c>
      <c r="J50" s="16">
        <v>4623.2</v>
      </c>
      <c r="L50" s="19"/>
    </row>
    <row r="51" spans="1:12" s="15" customFormat="1" ht="30" customHeight="1">
      <c r="A51" s="45" t="s">
        <v>21</v>
      </c>
      <c r="B51" s="47" t="s">
        <v>32</v>
      </c>
      <c r="C51" s="45" t="s">
        <v>78</v>
      </c>
      <c r="D51" s="8" t="s">
        <v>9</v>
      </c>
      <c r="E51" s="16">
        <f t="shared" si="8"/>
        <v>4790</v>
      </c>
      <c r="F51" s="14">
        <f>F52+F53</f>
        <v>927.3</v>
      </c>
      <c r="G51" s="14">
        <f>G52+G53</f>
        <v>751.7</v>
      </c>
      <c r="H51" s="14">
        <f>H52+H53</f>
        <v>1037</v>
      </c>
      <c r="I51" s="14">
        <f>I52+I53</f>
        <v>1037</v>
      </c>
      <c r="J51" s="14">
        <f>J52+J53</f>
        <v>1037</v>
      </c>
      <c r="L51" s="19"/>
    </row>
    <row r="52" spans="1:10" s="15" customFormat="1" ht="49.5" customHeight="1">
      <c r="A52" s="48"/>
      <c r="B52" s="49"/>
      <c r="C52" s="46"/>
      <c r="D52" s="13" t="s">
        <v>10</v>
      </c>
      <c r="E52" s="16">
        <f t="shared" si="8"/>
        <v>805</v>
      </c>
      <c r="F52" s="16">
        <v>425</v>
      </c>
      <c r="G52" s="16">
        <v>80</v>
      </c>
      <c r="H52" s="16">
        <v>100</v>
      </c>
      <c r="I52" s="16">
        <v>100</v>
      </c>
      <c r="J52" s="16">
        <v>100</v>
      </c>
    </row>
    <row r="53" spans="1:10" s="15" customFormat="1" ht="75" customHeight="1">
      <c r="A53" s="48"/>
      <c r="B53" s="49"/>
      <c r="C53" s="46"/>
      <c r="D53" s="13" t="s">
        <v>11</v>
      </c>
      <c r="E53" s="16">
        <f t="shared" si="8"/>
        <v>3985</v>
      </c>
      <c r="F53" s="16">
        <v>502.3</v>
      </c>
      <c r="G53" s="16">
        <v>671.7</v>
      </c>
      <c r="H53" s="16">
        <v>937</v>
      </c>
      <c r="I53" s="16">
        <v>937</v>
      </c>
      <c r="J53" s="16">
        <v>937</v>
      </c>
    </row>
    <row r="54" spans="1:10" s="15" customFormat="1" ht="24" customHeight="1">
      <c r="A54" s="45" t="s">
        <v>47</v>
      </c>
      <c r="B54" s="47" t="s">
        <v>33</v>
      </c>
      <c r="C54" s="45" t="s">
        <v>42</v>
      </c>
      <c r="D54" s="8" t="s">
        <v>9</v>
      </c>
      <c r="E54" s="14">
        <f>SUM(F54:J54)</f>
        <v>4440.599999999999</v>
      </c>
      <c r="F54" s="14">
        <f>F55+F56</f>
        <v>2500.7</v>
      </c>
      <c r="G54" s="14">
        <f>G55+G56</f>
        <v>498.1</v>
      </c>
      <c r="H54" s="14">
        <f>H55+H56</f>
        <v>480.6</v>
      </c>
      <c r="I54" s="14">
        <f>I55+I56</f>
        <v>480.6</v>
      </c>
      <c r="J54" s="14">
        <f>J55+J56</f>
        <v>480.6</v>
      </c>
    </row>
    <row r="55" spans="1:10" s="15" customFormat="1" ht="48.75" customHeight="1">
      <c r="A55" s="45"/>
      <c r="B55" s="47"/>
      <c r="C55" s="45"/>
      <c r="D55" s="13" t="s">
        <v>10</v>
      </c>
      <c r="E55" s="16">
        <f t="shared" si="8"/>
        <v>2338.5</v>
      </c>
      <c r="F55" s="16">
        <v>2338.5</v>
      </c>
      <c r="G55" s="16">
        <v>0</v>
      </c>
      <c r="H55" s="16">
        <v>0</v>
      </c>
      <c r="I55" s="16">
        <v>0</v>
      </c>
      <c r="J55" s="16">
        <v>0</v>
      </c>
    </row>
    <row r="56" spans="1:10" s="15" customFormat="1" ht="51.75" customHeight="1">
      <c r="A56" s="45"/>
      <c r="B56" s="47"/>
      <c r="C56" s="45"/>
      <c r="D56" s="13" t="s">
        <v>11</v>
      </c>
      <c r="E56" s="16">
        <f t="shared" si="8"/>
        <v>2102.1</v>
      </c>
      <c r="F56" s="16">
        <v>162.2</v>
      </c>
      <c r="G56" s="16">
        <v>498.1</v>
      </c>
      <c r="H56" s="16">
        <v>480.6</v>
      </c>
      <c r="I56" s="16">
        <v>480.6</v>
      </c>
      <c r="J56" s="16">
        <v>480.6</v>
      </c>
    </row>
    <row r="57" spans="1:10" s="15" customFormat="1" ht="21" customHeight="1">
      <c r="A57" s="45"/>
      <c r="B57" s="45" t="s">
        <v>35</v>
      </c>
      <c r="C57" s="45"/>
      <c r="D57" s="8" t="s">
        <v>9</v>
      </c>
      <c r="E57" s="14">
        <f t="shared" si="8"/>
        <v>30514.6</v>
      </c>
      <c r="F57" s="14">
        <f>F58+F59</f>
        <v>7021.6</v>
      </c>
      <c r="G57" s="14">
        <f>G58+G59</f>
        <v>5255.200000000001</v>
      </c>
      <c r="H57" s="14">
        <f>H58+H59</f>
        <v>5956.200000000001</v>
      </c>
      <c r="I57" s="14">
        <f>I58+I59</f>
        <v>6140.8</v>
      </c>
      <c r="J57" s="14">
        <f>J58+J59</f>
        <v>6140.8</v>
      </c>
    </row>
    <row r="58" spans="1:10" s="15" customFormat="1" ht="49.5" customHeight="1">
      <c r="A58" s="45"/>
      <c r="B58" s="45"/>
      <c r="C58" s="45"/>
      <c r="D58" s="13" t="s">
        <v>10</v>
      </c>
      <c r="E58" s="16">
        <f t="shared" si="8"/>
        <v>3143.5</v>
      </c>
      <c r="F58" s="16">
        <f aca="true" t="shared" si="9" ref="F58:J59">F48</f>
        <v>2763.5</v>
      </c>
      <c r="G58" s="16">
        <f t="shared" si="9"/>
        <v>80</v>
      </c>
      <c r="H58" s="16">
        <f t="shared" si="9"/>
        <v>100</v>
      </c>
      <c r="I58" s="16">
        <f t="shared" si="9"/>
        <v>100</v>
      </c>
      <c r="J58" s="16">
        <f t="shared" si="9"/>
        <v>100</v>
      </c>
    </row>
    <row r="59" spans="1:10" s="15" customFormat="1" ht="51.75" customHeight="1">
      <c r="A59" s="45"/>
      <c r="B59" s="45"/>
      <c r="C59" s="45"/>
      <c r="D59" s="13" t="s">
        <v>11</v>
      </c>
      <c r="E59" s="16">
        <f t="shared" si="8"/>
        <v>27371.100000000002</v>
      </c>
      <c r="F59" s="16">
        <f t="shared" si="9"/>
        <v>4258.1</v>
      </c>
      <c r="G59" s="16">
        <f t="shared" si="9"/>
        <v>5175.200000000001</v>
      </c>
      <c r="H59" s="16">
        <f t="shared" si="9"/>
        <v>5856.200000000001</v>
      </c>
      <c r="I59" s="16">
        <f t="shared" si="9"/>
        <v>6040.8</v>
      </c>
      <c r="J59" s="16">
        <f t="shared" si="9"/>
        <v>6040.8</v>
      </c>
    </row>
    <row r="60" spans="1:10" ht="21.75" customHeight="1">
      <c r="A60" s="51" t="s">
        <v>23</v>
      </c>
      <c r="B60" s="52"/>
      <c r="C60" s="52"/>
      <c r="D60" s="52"/>
      <c r="E60" s="52"/>
      <c r="F60" s="52"/>
      <c r="G60" s="52"/>
      <c r="H60" s="52"/>
      <c r="I60" s="52"/>
      <c r="J60" s="53"/>
    </row>
    <row r="61" spans="1:10" ht="15.75" customHeight="1">
      <c r="A61" s="45" t="s">
        <v>57</v>
      </c>
      <c r="B61" s="47" t="s">
        <v>60</v>
      </c>
      <c r="C61" s="45" t="s">
        <v>42</v>
      </c>
      <c r="D61" s="8" t="s">
        <v>9</v>
      </c>
      <c r="E61" s="31">
        <f aca="true" t="shared" si="10" ref="E61:J61">E62+E63</f>
        <v>305378.7</v>
      </c>
      <c r="F61" s="31">
        <f>F62+F63</f>
        <v>56964</v>
      </c>
      <c r="G61" s="31">
        <f t="shared" si="10"/>
        <v>63480.1</v>
      </c>
      <c r="H61" s="31">
        <f t="shared" si="10"/>
        <v>62472.5</v>
      </c>
      <c r="I61" s="31">
        <f t="shared" si="10"/>
        <v>61346.7</v>
      </c>
      <c r="J61" s="31">
        <f t="shared" si="10"/>
        <v>61155.4</v>
      </c>
    </row>
    <row r="62" spans="1:12" ht="47.25" customHeight="1">
      <c r="A62" s="45"/>
      <c r="B62" s="47"/>
      <c r="C62" s="45"/>
      <c r="D62" s="13" t="s">
        <v>11</v>
      </c>
      <c r="E62" s="9">
        <f>SUM(F62:J62)</f>
        <v>305078.7</v>
      </c>
      <c r="F62" s="9">
        <v>56944</v>
      </c>
      <c r="G62" s="9">
        <v>63300.1</v>
      </c>
      <c r="H62" s="9">
        <v>62432.5</v>
      </c>
      <c r="I62" s="9">
        <v>61296.7</v>
      </c>
      <c r="J62" s="9">
        <v>61105.4</v>
      </c>
      <c r="K62" s="3"/>
      <c r="L62" s="20"/>
    </row>
    <row r="63" spans="1:12" ht="36.75" customHeight="1">
      <c r="A63" s="45"/>
      <c r="B63" s="47"/>
      <c r="C63" s="45"/>
      <c r="D63" s="13" t="s">
        <v>12</v>
      </c>
      <c r="E63" s="9">
        <f>F63+G63+I63+J63</f>
        <v>300</v>
      </c>
      <c r="F63" s="9">
        <v>20</v>
      </c>
      <c r="G63" s="9">
        <v>180</v>
      </c>
      <c r="H63" s="9">
        <v>40</v>
      </c>
      <c r="I63" s="9">
        <v>50</v>
      </c>
      <c r="J63" s="9">
        <v>50</v>
      </c>
      <c r="K63" s="3"/>
      <c r="L63" s="20"/>
    </row>
    <row r="64" spans="1:12" s="15" customFormat="1" ht="123.75" customHeight="1">
      <c r="A64" s="7" t="s">
        <v>58</v>
      </c>
      <c r="B64" s="10" t="s">
        <v>52</v>
      </c>
      <c r="C64" s="7" t="s">
        <v>83</v>
      </c>
      <c r="D64" s="13" t="s">
        <v>11</v>
      </c>
      <c r="E64" s="11">
        <f>SUM(F64:J64)</f>
        <v>21276.799999999996</v>
      </c>
      <c r="F64" s="11">
        <f>F65+F66+F67</f>
        <v>18673.899999999998</v>
      </c>
      <c r="G64" s="11">
        <f>G65+G66</f>
        <v>998.3</v>
      </c>
      <c r="H64" s="11">
        <f>H65+H66</f>
        <v>1604.6</v>
      </c>
      <c r="I64" s="11">
        <f>I65+I66</f>
        <v>0</v>
      </c>
      <c r="J64" s="11">
        <f>J65+J66</f>
        <v>0</v>
      </c>
      <c r="L64" s="19"/>
    </row>
    <row r="65" spans="1:12" s="15" customFormat="1" ht="47.25" customHeight="1">
      <c r="A65" s="7" t="s">
        <v>13</v>
      </c>
      <c r="B65" s="17" t="s">
        <v>14</v>
      </c>
      <c r="C65" s="7" t="s">
        <v>84</v>
      </c>
      <c r="D65" s="13" t="s">
        <v>11</v>
      </c>
      <c r="E65" s="9">
        <f>SUM(F65:J65)</f>
        <v>16334.8</v>
      </c>
      <c r="F65" s="9">
        <v>14293.8</v>
      </c>
      <c r="G65" s="9">
        <v>898.4</v>
      </c>
      <c r="H65" s="9">
        <v>1142.6</v>
      </c>
      <c r="I65" s="9">
        <v>0</v>
      </c>
      <c r="J65" s="9">
        <v>0</v>
      </c>
      <c r="L65" s="19" t="s">
        <v>92</v>
      </c>
    </row>
    <row r="66" spans="1:12" s="15" customFormat="1" ht="133.5" customHeight="1">
      <c r="A66" s="32" t="s">
        <v>61</v>
      </c>
      <c r="B66" s="17" t="s">
        <v>40</v>
      </c>
      <c r="C66" s="7" t="s">
        <v>82</v>
      </c>
      <c r="D66" s="13" t="s">
        <v>11</v>
      </c>
      <c r="E66" s="9">
        <f>SUM(F66:J66)</f>
        <v>4542</v>
      </c>
      <c r="F66" s="9">
        <v>3980.1</v>
      </c>
      <c r="G66" s="9">
        <v>99.9</v>
      </c>
      <c r="H66" s="9">
        <v>462</v>
      </c>
      <c r="I66" s="9">
        <v>0</v>
      </c>
      <c r="J66" s="9">
        <v>0</v>
      </c>
      <c r="L66" s="42" t="s">
        <v>93</v>
      </c>
    </row>
    <row r="67" spans="1:12" s="15" customFormat="1" ht="69.75" customHeight="1">
      <c r="A67" s="32" t="s">
        <v>68</v>
      </c>
      <c r="B67" s="17" t="s">
        <v>69</v>
      </c>
      <c r="C67" s="7" t="s">
        <v>73</v>
      </c>
      <c r="D67" s="13" t="s">
        <v>11</v>
      </c>
      <c r="E67" s="9">
        <f>SUM(F67:J67)</f>
        <v>400</v>
      </c>
      <c r="F67" s="9">
        <v>400</v>
      </c>
      <c r="G67" s="9">
        <v>0</v>
      </c>
      <c r="H67" s="9">
        <v>0</v>
      </c>
      <c r="I67" s="9">
        <v>0</v>
      </c>
      <c r="J67" s="9">
        <v>0</v>
      </c>
      <c r="L67" s="19"/>
    </row>
    <row r="68" spans="1:12" s="15" customFormat="1" ht="19.5" customHeight="1">
      <c r="A68" s="45" t="s">
        <v>59</v>
      </c>
      <c r="B68" s="47" t="s">
        <v>56</v>
      </c>
      <c r="C68" s="45" t="s">
        <v>43</v>
      </c>
      <c r="D68" s="21" t="s">
        <v>9</v>
      </c>
      <c r="E68" s="11">
        <f>F68+H68+I68+J68</f>
        <v>42378.6</v>
      </c>
      <c r="F68" s="11">
        <f>F69+F70</f>
        <v>14848.6</v>
      </c>
      <c r="G68" s="11">
        <f>G69+G70</f>
        <v>5899.9</v>
      </c>
      <c r="H68" s="11">
        <f>H69+H70</f>
        <v>0</v>
      </c>
      <c r="I68" s="11">
        <f>I69+I70</f>
        <v>0</v>
      </c>
      <c r="J68" s="11">
        <f>J69+J70</f>
        <v>27530</v>
      </c>
      <c r="L68" s="19"/>
    </row>
    <row r="69" spans="1:12" s="15" customFormat="1" ht="48" customHeight="1">
      <c r="A69" s="48"/>
      <c r="B69" s="49"/>
      <c r="C69" s="48"/>
      <c r="D69" s="13" t="s">
        <v>10</v>
      </c>
      <c r="E69" s="9">
        <f>F69+H69+I69+J69</f>
        <v>9179.2</v>
      </c>
      <c r="F69" s="9">
        <f>F73</f>
        <v>9179.2</v>
      </c>
      <c r="G69" s="9">
        <f>G73</f>
        <v>0</v>
      </c>
      <c r="H69" s="9">
        <f>H73</f>
        <v>0</v>
      </c>
      <c r="I69" s="9">
        <f>I73</f>
        <v>0</v>
      </c>
      <c r="J69" s="9">
        <f>J73</f>
        <v>0</v>
      </c>
      <c r="L69" s="19"/>
    </row>
    <row r="70" spans="1:12" s="15" customFormat="1" ht="48" customHeight="1">
      <c r="A70" s="48"/>
      <c r="B70" s="49"/>
      <c r="C70" s="48"/>
      <c r="D70" s="13" t="s">
        <v>11</v>
      </c>
      <c r="E70" s="9">
        <f>F70+H70+I70+J70</f>
        <v>33199.4</v>
      </c>
      <c r="F70" s="37">
        <f>F71+F74+F75+F76+F77</f>
        <v>5669.4</v>
      </c>
      <c r="G70" s="37">
        <f>G71+G74+G75+G76+G77</f>
        <v>5899.9</v>
      </c>
      <c r="H70" s="37">
        <f>H71+H74+H75+H76+H77</f>
        <v>0</v>
      </c>
      <c r="I70" s="37">
        <f>I71+I74+I75+I76+I77</f>
        <v>0</v>
      </c>
      <c r="J70" s="43">
        <f>J71+J74+J75+J76+J77</f>
        <v>27530</v>
      </c>
      <c r="L70" s="19"/>
    </row>
    <row r="71" spans="1:12" s="15" customFormat="1" ht="120" customHeight="1">
      <c r="A71" s="29" t="s">
        <v>39</v>
      </c>
      <c r="B71" s="17" t="s">
        <v>97</v>
      </c>
      <c r="C71" s="7" t="s">
        <v>46</v>
      </c>
      <c r="D71" s="13" t="s">
        <v>11</v>
      </c>
      <c r="E71" s="9">
        <f aca="true" t="shared" si="11" ref="E71:E77">F71+G71+H71+I71+J71</f>
        <v>31583.8</v>
      </c>
      <c r="F71" s="37">
        <v>2500</v>
      </c>
      <c r="G71" s="9">
        <v>1553.8</v>
      </c>
      <c r="H71" s="9">
        <v>0</v>
      </c>
      <c r="I71" s="9">
        <v>0</v>
      </c>
      <c r="J71" s="9">
        <v>27530</v>
      </c>
      <c r="L71" s="19"/>
    </row>
    <row r="72" spans="1:12" s="15" customFormat="1" ht="20.25" customHeight="1">
      <c r="A72" s="63" t="s">
        <v>44</v>
      </c>
      <c r="B72" s="47" t="s">
        <v>48</v>
      </c>
      <c r="C72" s="45" t="s">
        <v>74</v>
      </c>
      <c r="D72" s="21" t="s">
        <v>9</v>
      </c>
      <c r="E72" s="11">
        <f t="shared" si="11"/>
        <v>11299.1</v>
      </c>
      <c r="F72" s="38">
        <f>F73+F74</f>
        <v>11299.1</v>
      </c>
      <c r="G72" s="38">
        <v>0</v>
      </c>
      <c r="H72" s="38">
        <v>0</v>
      </c>
      <c r="I72" s="38">
        <v>0</v>
      </c>
      <c r="J72" s="38">
        <v>0</v>
      </c>
      <c r="L72" s="19"/>
    </row>
    <row r="73" spans="1:12" s="15" customFormat="1" ht="50.25" customHeight="1">
      <c r="A73" s="48"/>
      <c r="B73" s="49"/>
      <c r="C73" s="48"/>
      <c r="D73" s="13" t="s">
        <v>10</v>
      </c>
      <c r="E73" s="9">
        <f t="shared" si="11"/>
        <v>9179.2</v>
      </c>
      <c r="F73" s="37">
        <v>9179.2</v>
      </c>
      <c r="G73" s="9">
        <v>0</v>
      </c>
      <c r="H73" s="9">
        <v>0</v>
      </c>
      <c r="I73" s="9">
        <v>0</v>
      </c>
      <c r="J73" s="9">
        <v>0</v>
      </c>
      <c r="L73" s="19"/>
    </row>
    <row r="74" spans="1:12" s="15" customFormat="1" ht="66.75" customHeight="1">
      <c r="A74" s="48"/>
      <c r="B74" s="49"/>
      <c r="C74" s="48"/>
      <c r="D74" s="13" t="s">
        <v>11</v>
      </c>
      <c r="E74" s="9">
        <f t="shared" si="11"/>
        <v>2119.9</v>
      </c>
      <c r="F74" s="37">
        <v>2119.9</v>
      </c>
      <c r="G74" s="9">
        <v>0</v>
      </c>
      <c r="H74" s="9">
        <v>0</v>
      </c>
      <c r="I74" s="9">
        <v>0</v>
      </c>
      <c r="J74" s="9">
        <v>0</v>
      </c>
      <c r="L74" s="19"/>
    </row>
    <row r="75" spans="1:12" s="15" customFormat="1" ht="69.75" customHeight="1">
      <c r="A75" s="34" t="s">
        <v>65</v>
      </c>
      <c r="B75" s="17" t="s">
        <v>70</v>
      </c>
      <c r="C75" s="7" t="s">
        <v>75</v>
      </c>
      <c r="D75" s="13" t="s">
        <v>11</v>
      </c>
      <c r="E75" s="9">
        <f t="shared" si="11"/>
        <v>649.5</v>
      </c>
      <c r="F75" s="37">
        <v>649.5</v>
      </c>
      <c r="G75" s="9">
        <v>0</v>
      </c>
      <c r="H75" s="9">
        <v>0</v>
      </c>
      <c r="I75" s="9">
        <v>0</v>
      </c>
      <c r="J75" s="9">
        <v>0</v>
      </c>
      <c r="L75" s="19"/>
    </row>
    <row r="76" spans="1:12" s="15" customFormat="1" ht="64.5" customHeight="1">
      <c r="A76" s="34" t="s">
        <v>66</v>
      </c>
      <c r="B76" s="35" t="s">
        <v>95</v>
      </c>
      <c r="C76" s="34" t="s">
        <v>81</v>
      </c>
      <c r="D76" s="13" t="s">
        <v>11</v>
      </c>
      <c r="E76" s="9">
        <f t="shared" si="11"/>
        <v>666.1</v>
      </c>
      <c r="F76" s="37">
        <v>250</v>
      </c>
      <c r="G76" s="9">
        <v>416.1</v>
      </c>
      <c r="H76" s="9">
        <v>0</v>
      </c>
      <c r="I76" s="9">
        <v>0</v>
      </c>
      <c r="J76" s="9">
        <v>0</v>
      </c>
      <c r="L76" s="19"/>
    </row>
    <row r="77" spans="1:12" s="15" customFormat="1" ht="83.25" customHeight="1">
      <c r="A77" s="34" t="s">
        <v>77</v>
      </c>
      <c r="B77" s="35" t="s">
        <v>80</v>
      </c>
      <c r="C77" s="34" t="s">
        <v>79</v>
      </c>
      <c r="D77" s="13" t="s">
        <v>11</v>
      </c>
      <c r="E77" s="9">
        <f t="shared" si="11"/>
        <v>4080</v>
      </c>
      <c r="F77" s="37">
        <v>150</v>
      </c>
      <c r="G77" s="9">
        <v>3930</v>
      </c>
      <c r="H77" s="9">
        <v>0</v>
      </c>
      <c r="I77" s="9">
        <v>0</v>
      </c>
      <c r="J77" s="9">
        <v>0</v>
      </c>
      <c r="L77" s="19"/>
    </row>
    <row r="78" spans="1:12" s="15" customFormat="1" ht="21.75" customHeight="1">
      <c r="A78" s="63"/>
      <c r="B78" s="45" t="s">
        <v>34</v>
      </c>
      <c r="C78" s="45"/>
      <c r="D78" s="21" t="s">
        <v>9</v>
      </c>
      <c r="E78" s="11">
        <v>342370.8</v>
      </c>
      <c r="F78" s="11">
        <f>F80+F81+F79</f>
        <v>90486.49999999999</v>
      </c>
      <c r="G78" s="11">
        <f>G80+G81</f>
        <v>70378.3</v>
      </c>
      <c r="H78" s="11">
        <f>H80+H81</f>
        <v>64077.1</v>
      </c>
      <c r="I78" s="11">
        <f>I80+I81</f>
        <v>61346.7</v>
      </c>
      <c r="J78" s="11">
        <f>J80+J81</f>
        <v>88685.4</v>
      </c>
      <c r="L78" s="19"/>
    </row>
    <row r="79" spans="1:12" s="15" customFormat="1" ht="48" customHeight="1">
      <c r="A79" s="63"/>
      <c r="B79" s="45"/>
      <c r="C79" s="45"/>
      <c r="D79" s="13" t="s">
        <v>10</v>
      </c>
      <c r="E79" s="9">
        <f>SUM(F79:J79)</f>
        <v>9179.2</v>
      </c>
      <c r="F79" s="9">
        <f>F69</f>
        <v>9179.2</v>
      </c>
      <c r="G79" s="9">
        <f>G69</f>
        <v>0</v>
      </c>
      <c r="H79" s="9">
        <f>H69</f>
        <v>0</v>
      </c>
      <c r="I79" s="9">
        <f>I69</f>
        <v>0</v>
      </c>
      <c r="J79" s="9">
        <f>J69</f>
        <v>0</v>
      </c>
      <c r="L79" s="19"/>
    </row>
    <row r="80" spans="1:12" s="15" customFormat="1" ht="47.25" customHeight="1">
      <c r="A80" s="63"/>
      <c r="B80" s="45"/>
      <c r="C80" s="45"/>
      <c r="D80" s="13" t="s">
        <v>11</v>
      </c>
      <c r="E80" s="9">
        <f>SUM(F80:J80)</f>
        <v>365454.79999999993</v>
      </c>
      <c r="F80" s="37">
        <f>F62+F64+F70</f>
        <v>81287.29999999999</v>
      </c>
      <c r="G80" s="37">
        <f>G62+G64+G70</f>
        <v>70198.3</v>
      </c>
      <c r="H80" s="37">
        <f>H62+H64+H70</f>
        <v>64037.1</v>
      </c>
      <c r="I80" s="37">
        <f>I62+I64+I70</f>
        <v>61296.7</v>
      </c>
      <c r="J80" s="37">
        <f>J62+J64+J70</f>
        <v>88635.4</v>
      </c>
      <c r="L80" s="19"/>
    </row>
    <row r="81" spans="1:12" s="15" customFormat="1" ht="36" customHeight="1">
      <c r="A81" s="63"/>
      <c r="B81" s="45"/>
      <c r="C81" s="45"/>
      <c r="D81" s="13" t="s">
        <v>12</v>
      </c>
      <c r="E81" s="9">
        <f>F81+G81+H81+I81+J81</f>
        <v>340</v>
      </c>
      <c r="F81" s="37">
        <f>F63</f>
        <v>20</v>
      </c>
      <c r="G81" s="37">
        <f>G63</f>
        <v>180</v>
      </c>
      <c r="H81" s="37">
        <f>H63</f>
        <v>40</v>
      </c>
      <c r="I81" s="37">
        <f>I63</f>
        <v>50</v>
      </c>
      <c r="J81" s="37">
        <f>J63</f>
        <v>50</v>
      </c>
      <c r="L81" s="19"/>
    </row>
    <row r="82" spans="1:10" ht="15.75" customHeight="1">
      <c r="A82" s="51" t="s">
        <v>24</v>
      </c>
      <c r="B82" s="52"/>
      <c r="C82" s="52"/>
      <c r="D82" s="52"/>
      <c r="E82" s="52"/>
      <c r="F82" s="52"/>
      <c r="G82" s="52"/>
      <c r="H82" s="52"/>
      <c r="I82" s="52"/>
      <c r="J82" s="53"/>
    </row>
    <row r="83" spans="1:10" ht="15.75" customHeight="1">
      <c r="A83" s="45" t="s">
        <v>57</v>
      </c>
      <c r="B83" s="67" t="s">
        <v>53</v>
      </c>
      <c r="C83" s="45" t="s">
        <v>76</v>
      </c>
      <c r="D83" s="30" t="s">
        <v>9</v>
      </c>
      <c r="E83" s="31">
        <f aca="true" t="shared" si="12" ref="E83:J83">E84+E85</f>
        <v>783.4</v>
      </c>
      <c r="F83" s="31">
        <f t="shared" si="12"/>
        <v>352.4</v>
      </c>
      <c r="G83" s="31">
        <f t="shared" si="12"/>
        <v>0</v>
      </c>
      <c r="H83" s="31">
        <f t="shared" si="12"/>
        <v>431</v>
      </c>
      <c r="I83" s="31">
        <f t="shared" si="12"/>
        <v>0</v>
      </c>
      <c r="J83" s="31">
        <f t="shared" si="12"/>
        <v>0</v>
      </c>
    </row>
    <row r="84" spans="1:10" ht="52.5" customHeight="1">
      <c r="A84" s="45"/>
      <c r="B84" s="67"/>
      <c r="C84" s="45"/>
      <c r="D84" s="13" t="s">
        <v>11</v>
      </c>
      <c r="E84" s="9">
        <f>F84+G84+H84+I84+J84</f>
        <v>538</v>
      </c>
      <c r="F84" s="9">
        <f>107</f>
        <v>107</v>
      </c>
      <c r="G84" s="9">
        <v>0</v>
      </c>
      <c r="H84" s="9">
        <v>431</v>
      </c>
      <c r="I84" s="9">
        <v>0</v>
      </c>
      <c r="J84" s="9">
        <v>0</v>
      </c>
    </row>
    <row r="85" spans="1:10" ht="63.75" customHeight="1">
      <c r="A85" s="45"/>
      <c r="B85" s="67"/>
      <c r="C85" s="45"/>
      <c r="D85" s="13" t="s">
        <v>10</v>
      </c>
      <c r="E85" s="9">
        <f>F85+G85+H85+I85+J85</f>
        <v>245.4</v>
      </c>
      <c r="F85" s="9">
        <v>245.4</v>
      </c>
      <c r="G85" s="9">
        <v>0</v>
      </c>
      <c r="H85" s="9">
        <v>0</v>
      </c>
      <c r="I85" s="9">
        <v>0</v>
      </c>
      <c r="J85" s="9">
        <v>0</v>
      </c>
    </row>
    <row r="86" spans="1:10" ht="20.25" customHeight="1">
      <c r="A86" s="45"/>
      <c r="B86" s="45" t="s">
        <v>36</v>
      </c>
      <c r="C86" s="45"/>
      <c r="D86" s="21" t="s">
        <v>9</v>
      </c>
      <c r="E86" s="11">
        <f aca="true" t="shared" si="13" ref="E86:J86">E87+E88</f>
        <v>783.4</v>
      </c>
      <c r="F86" s="11">
        <f t="shared" si="13"/>
        <v>352.4</v>
      </c>
      <c r="G86" s="11">
        <f t="shared" si="13"/>
        <v>0</v>
      </c>
      <c r="H86" s="11">
        <f t="shared" si="13"/>
        <v>431</v>
      </c>
      <c r="I86" s="11">
        <f t="shared" si="13"/>
        <v>0</v>
      </c>
      <c r="J86" s="11">
        <f t="shared" si="13"/>
        <v>0</v>
      </c>
    </row>
    <row r="87" spans="1:10" ht="47.25" customHeight="1">
      <c r="A87" s="45"/>
      <c r="B87" s="45"/>
      <c r="C87" s="45"/>
      <c r="D87" s="13" t="s">
        <v>11</v>
      </c>
      <c r="E87" s="9">
        <f>SUM(F87:J87)</f>
        <v>538</v>
      </c>
      <c r="F87" s="9">
        <f aca="true" t="shared" si="14" ref="F87:J88">F84</f>
        <v>107</v>
      </c>
      <c r="G87" s="9">
        <f t="shared" si="14"/>
        <v>0</v>
      </c>
      <c r="H87" s="9">
        <f t="shared" si="14"/>
        <v>431</v>
      </c>
      <c r="I87" s="9">
        <f t="shared" si="14"/>
        <v>0</v>
      </c>
      <c r="J87" s="9">
        <f t="shared" si="14"/>
        <v>0</v>
      </c>
    </row>
    <row r="88" spans="1:10" ht="53.25" customHeight="1">
      <c r="A88" s="45"/>
      <c r="B88" s="45"/>
      <c r="C88" s="45"/>
      <c r="D88" s="13" t="s">
        <v>10</v>
      </c>
      <c r="E88" s="9">
        <f>E85</f>
        <v>245.4</v>
      </c>
      <c r="F88" s="9">
        <f t="shared" si="14"/>
        <v>245.4</v>
      </c>
      <c r="G88" s="9">
        <f t="shared" si="14"/>
        <v>0</v>
      </c>
      <c r="H88" s="9">
        <f t="shared" si="14"/>
        <v>0</v>
      </c>
      <c r="I88" s="9">
        <f t="shared" si="14"/>
        <v>0</v>
      </c>
      <c r="J88" s="9">
        <f t="shared" si="14"/>
        <v>0</v>
      </c>
    </row>
    <row r="89" spans="1:10" s="22" customFormat="1" ht="18.75" customHeight="1">
      <c r="A89" s="50" t="s">
        <v>15</v>
      </c>
      <c r="B89" s="50"/>
      <c r="C89" s="50"/>
      <c r="D89" s="21" t="s">
        <v>9</v>
      </c>
      <c r="E89" s="11">
        <f>SUM(F89:J89)</f>
        <v>6660809.899999999</v>
      </c>
      <c r="F89" s="11">
        <f>F90+F91+F92</f>
        <v>1293487.6</v>
      </c>
      <c r="G89" s="11">
        <f>G90+G91+G92</f>
        <v>1350195.5</v>
      </c>
      <c r="H89" s="11">
        <f>H90+H91+H92</f>
        <v>1367304</v>
      </c>
      <c r="I89" s="11">
        <f>I90+I91+I92</f>
        <v>1326632.5</v>
      </c>
      <c r="J89" s="11">
        <f>J90+J91+J92</f>
        <v>1323190.2999999998</v>
      </c>
    </row>
    <row r="90" spans="1:10" s="22" customFormat="1" ht="48" customHeight="1">
      <c r="A90" s="50"/>
      <c r="B90" s="50"/>
      <c r="C90" s="50"/>
      <c r="D90" s="21" t="s">
        <v>10</v>
      </c>
      <c r="E90" s="11">
        <f>SUM(F90:J90)</f>
        <v>5035021.8</v>
      </c>
      <c r="F90" s="11">
        <f>F43+F58+F88+F79</f>
        <v>986623.3</v>
      </c>
      <c r="G90" s="11">
        <f>G43+G58+G79+G85</f>
        <v>1015735.8999999999</v>
      </c>
      <c r="H90" s="11">
        <f>H43+H58+H79+H85</f>
        <v>1046546.6000000001</v>
      </c>
      <c r="I90" s="11">
        <f>I43+I58+I79+I85</f>
        <v>995871.7999999999</v>
      </c>
      <c r="J90" s="11">
        <f>J43+J58+J79+J85</f>
        <v>990244.2</v>
      </c>
    </row>
    <row r="91" spans="1:10" s="22" customFormat="1" ht="47.25">
      <c r="A91" s="50"/>
      <c r="B91" s="50"/>
      <c r="C91" s="50"/>
      <c r="D91" s="21" t="s">
        <v>11</v>
      </c>
      <c r="E91" s="11">
        <f>SUM(F91:J91)</f>
        <v>1258066.6</v>
      </c>
      <c r="F91" s="11">
        <f>F44+F59+F80+F87</f>
        <v>251968.6</v>
      </c>
      <c r="G91" s="11">
        <f>G44+G59+G80+G87</f>
        <v>246971</v>
      </c>
      <c r="H91" s="11">
        <f>H44+H59+H80+H87</f>
        <v>244220.2</v>
      </c>
      <c r="I91" s="11">
        <f>I44+I59+I80+I87</f>
        <v>256360.7</v>
      </c>
      <c r="J91" s="11">
        <f>J44+J59+J80+J87</f>
        <v>258546.09999999998</v>
      </c>
    </row>
    <row r="92" spans="1:10" s="22" customFormat="1" ht="31.5">
      <c r="A92" s="50"/>
      <c r="B92" s="50"/>
      <c r="C92" s="50"/>
      <c r="D92" s="21" t="s">
        <v>12</v>
      </c>
      <c r="E92" s="11">
        <f>SUM(F92:J92)</f>
        <v>367721.5</v>
      </c>
      <c r="F92" s="11">
        <f>F45+F81</f>
        <v>54895.700000000004</v>
      </c>
      <c r="G92" s="11">
        <f>G45+G81</f>
        <v>87488.6</v>
      </c>
      <c r="H92" s="11">
        <f>H45+H81</f>
        <v>76537.2</v>
      </c>
      <c r="I92" s="11">
        <f>I45+I81</f>
        <v>74400</v>
      </c>
      <c r="J92" s="11">
        <f>J45+J81</f>
        <v>74400</v>
      </c>
    </row>
    <row r="95" spans="5:10" ht="15">
      <c r="E95" s="23"/>
      <c r="F95" s="24"/>
      <c r="G95" s="23"/>
      <c r="H95" s="25"/>
      <c r="I95" s="25"/>
      <c r="J95" s="25"/>
    </row>
    <row r="96" spans="5:10" ht="15">
      <c r="E96" s="23"/>
      <c r="F96" s="24"/>
      <c r="G96" s="23"/>
      <c r="H96" s="25"/>
      <c r="I96" s="25"/>
      <c r="J96" s="25"/>
    </row>
    <row r="97" spans="5:10" ht="15">
      <c r="E97" s="23"/>
      <c r="F97" s="24"/>
      <c r="G97" s="12"/>
      <c r="H97" s="26"/>
      <c r="I97" s="25"/>
      <c r="J97" s="25"/>
    </row>
    <row r="98" spans="5:10" ht="15">
      <c r="E98" s="23"/>
      <c r="F98" s="24"/>
      <c r="G98" s="12"/>
      <c r="H98" s="26"/>
      <c r="I98" s="26"/>
      <c r="J98" s="26"/>
    </row>
    <row r="99" spans="5:10" ht="15">
      <c r="E99" s="23"/>
      <c r="F99" s="24"/>
      <c r="G99" s="23"/>
      <c r="H99" s="25"/>
      <c r="I99" s="25"/>
      <c r="J99" s="25"/>
    </row>
    <row r="101" ht="15">
      <c r="G101" s="27"/>
    </row>
    <row r="102" ht="15">
      <c r="F102" s="28"/>
    </row>
    <row r="104" ht="15">
      <c r="F104" s="28"/>
    </row>
  </sheetData>
  <sheetProtection selectLockedCells="1" selectUnlockedCells="1"/>
  <mergeCells count="72">
    <mergeCell ref="A86:A88"/>
    <mergeCell ref="B86:B88"/>
    <mergeCell ref="C72:C74"/>
    <mergeCell ref="C78:C81"/>
    <mergeCell ref="A83:A85"/>
    <mergeCell ref="B83:B85"/>
    <mergeCell ref="C83:C85"/>
    <mergeCell ref="A72:A74"/>
    <mergeCell ref="B72:B74"/>
    <mergeCell ref="C42:C45"/>
    <mergeCell ref="C57:C59"/>
    <mergeCell ref="B27:B30"/>
    <mergeCell ref="C86:C88"/>
    <mergeCell ref="C27:C30"/>
    <mergeCell ref="B31:B33"/>
    <mergeCell ref="C31:C33"/>
    <mergeCell ref="C38:C40"/>
    <mergeCell ref="C68:C70"/>
    <mergeCell ref="C61:C63"/>
    <mergeCell ref="A57:A59"/>
    <mergeCell ref="A78:A81"/>
    <mergeCell ref="B78:B81"/>
    <mergeCell ref="A68:A70"/>
    <mergeCell ref="B68:B70"/>
    <mergeCell ref="B57:B59"/>
    <mergeCell ref="B18:B21"/>
    <mergeCell ref="A14:A17"/>
    <mergeCell ref="B42:B45"/>
    <mergeCell ref="A42:A45"/>
    <mergeCell ref="A38:A40"/>
    <mergeCell ref="B38:B40"/>
    <mergeCell ref="A27:A30"/>
    <mergeCell ref="A31:A33"/>
    <mergeCell ref="A9:J9"/>
    <mergeCell ref="A46:J46"/>
    <mergeCell ref="A35:A37"/>
    <mergeCell ref="B35:B37"/>
    <mergeCell ref="C35:C37"/>
    <mergeCell ref="C10:C13"/>
    <mergeCell ref="B10:B13"/>
    <mergeCell ref="A10:A13"/>
    <mergeCell ref="A23:A26"/>
    <mergeCell ref="B23:B26"/>
    <mergeCell ref="A1:J1"/>
    <mergeCell ref="A3:J3"/>
    <mergeCell ref="A5:A7"/>
    <mergeCell ref="B5:B7"/>
    <mergeCell ref="C5:C7"/>
    <mergeCell ref="D5:D7"/>
    <mergeCell ref="E5:J5"/>
    <mergeCell ref="E6:E7"/>
    <mergeCell ref="F6:J6"/>
    <mergeCell ref="A2:J2"/>
    <mergeCell ref="A89:C92"/>
    <mergeCell ref="A82:J82"/>
    <mergeCell ref="B14:B17"/>
    <mergeCell ref="C18:C21"/>
    <mergeCell ref="A18:A21"/>
    <mergeCell ref="C23:C26"/>
    <mergeCell ref="A60:J60"/>
    <mergeCell ref="C14:C17"/>
    <mergeCell ref="A61:A63"/>
    <mergeCell ref="B61:B63"/>
    <mergeCell ref="A47:A49"/>
    <mergeCell ref="C51:C53"/>
    <mergeCell ref="B47:B49"/>
    <mergeCell ref="C54:C56"/>
    <mergeCell ref="C47:C49"/>
    <mergeCell ref="A51:A53"/>
    <mergeCell ref="B51:B53"/>
    <mergeCell ref="A54:A56"/>
    <mergeCell ref="B54:B56"/>
  </mergeCells>
  <printOptions/>
  <pageMargins left="0.35433070866141736" right="0.3937007874015748" top="0.5905511811023623" bottom="0.1968503937007874" header="0.5118110236220472" footer="0.5118110236220472"/>
  <pageSetup fitToHeight="0" horizontalDpi="600" verticalDpi="600" orientation="landscape" paperSize="9" scale="68" r:id="rId3"/>
  <rowBreaks count="6" manualBreakCount="6">
    <brk id="17" max="9" man="1"/>
    <brk id="33" max="9" man="1"/>
    <brk id="49" max="9" man="1"/>
    <brk id="59" max="9" man="1"/>
    <brk id="70" max="9" man="1"/>
    <brk id="8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 Екатерина</dc:creator>
  <cp:keywords/>
  <dc:description/>
  <cp:lastModifiedBy>Никитин Андрей Викторович</cp:lastModifiedBy>
  <cp:lastPrinted>2018-04-05T10:40:47Z</cp:lastPrinted>
  <dcterms:created xsi:type="dcterms:W3CDTF">2013-11-15T03:11:19Z</dcterms:created>
  <dcterms:modified xsi:type="dcterms:W3CDTF">2018-04-06T05:02:33Z</dcterms:modified>
  <cp:category/>
  <cp:version/>
  <cp:contentType/>
  <cp:contentStatus/>
</cp:coreProperties>
</file>