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MailAutoSig" localSheetId="0">'Лист1'!$A$50</definedName>
    <definedName name="_xlnm.Print_Titles" localSheetId="0">'Лист1'!$11:$12</definedName>
    <definedName name="_xlnm.Print_Area" localSheetId="0">'Лист1'!$A$1:$C$140</definedName>
  </definedNames>
  <calcPr fullCalcOnLoad="1"/>
</workbook>
</file>

<file path=xl/sharedStrings.xml><?xml version="1.0" encoding="utf-8"?>
<sst xmlns="http://schemas.openxmlformats.org/spreadsheetml/2006/main" count="256" uniqueCount="251">
  <si>
    <t>Наименование показателя</t>
  </si>
  <si>
    <t>Доходы бюджета - ИТОГО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</si>
  <si>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</si>
  <si>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</si>
  <si>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</si>
  <si>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</si>
  <si>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</si>
  <si>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</si>
  <si>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</si>
  <si>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</si>
  <si>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</si>
  <si>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</si>
  <si>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</si>
  <si>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</si>
  <si>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</si>
  <si>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</si>
  <si>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</si>
  <si>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</si>
  <si>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</si>
  <si>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</si>
  <si>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</si>
  <si>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</si>
  <si>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</si>
  <si>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</si>
  <si>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</si>
  <si>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Доходы бюджета</t>
  </si>
  <si>
    <t>Исполнено</t>
  </si>
  <si>
    <t>Расходы бюджета - ИТОГО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</si>
  <si>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</si>
  <si>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</si>
  <si>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</si>
  <si>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</si>
  <si>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</si>
  <si>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</si>
  <si>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</si>
  <si>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</si>
  <si>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</si>
  <si>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</si>
  <si>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</si>
  <si>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</si>
  <si>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</si>
  <si>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</si>
  <si>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</si>
  <si>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</si>
  <si>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Национальная экономика</t>
  </si>
  <si>
    <t>000 0400 0000000 000 000</t>
  </si>
  <si>
    <t>Общеэкономические вопросы</t>
  </si>
  <si>
    <t>000 0401 0000000 000 000</t>
  </si>
  <si>
    <t>Сельское хозяйство и рыболовство</t>
  </si>
  <si>
    <t>000 0405 0000000 000 000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</si>
  <si>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</si>
  <si>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</si>
  <si>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</si>
  <si>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</si>
  <si>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</si>
  <si>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</si>
  <si>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</si>
  <si>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</si>
  <si>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</si>
  <si>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</si>
  <si>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</si>
  <si>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</si>
  <si>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</si>
  <si>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</si>
  <si>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</si>
  <si>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</si>
  <si>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</si>
  <si>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</si>
  <si>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</si>
  <si>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</si>
  <si>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</si>
  <si>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</si>
  <si>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000 0707 0000000 000 000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</si>
  <si>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</si>
  <si>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</si>
  <si>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</si>
  <si>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</si>
  <si>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</si>
  <si>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Периодическая печать и издательства</t>
  </si>
  <si>
    <t>000 0804 0000000 000 000</t>
  </si>
  <si>
    <t>Физическая культура и спорт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</si>
  <si>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</si>
  <si>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</si>
  <si>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</si>
  <si>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</si>
  <si>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</si>
  <si>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</si>
  <si>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</si>
  <si>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</si>
  <si>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Другие вопросы в области социальной политики</t>
  </si>
  <si>
    <t>000 1006 0000000 000 000</t>
  </si>
  <si>
    <t>000 1100 0000000 000 000</t>
  </si>
  <si>
    <t xml:space="preserve"> Наименование показателя</t>
  </si>
  <si>
    <t>2</t>
  </si>
  <si>
    <t xml:space="preserve">Расходы бюджета </t>
  </si>
  <si>
    <t>УТВЕРЖДЕН</t>
  </si>
  <si>
    <t xml:space="preserve">Белоярского района </t>
  </si>
  <si>
    <t>О Т Ч Е Т</t>
  </si>
  <si>
    <t>Связь и информатика</t>
  </si>
  <si>
    <t>000 0410 0000000 000 000</t>
  </si>
  <si>
    <t>000 0409 0000000 000 000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</si>
  <si>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</si>
  <si>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</si>
  <si>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000 0113 0000000 000 000</t>
  </si>
  <si>
    <t>000 1102 0000000 000 000</t>
  </si>
  <si>
    <t>Массовый спорт</t>
  </si>
  <si>
    <t>000 1105 0000000 000 000</t>
  </si>
  <si>
    <t>Другие вопросы в области физической культуры и спорта</t>
  </si>
  <si>
    <t>Средства массовой информации</t>
  </si>
  <si>
    <t>000 1200 0000000 000 000</t>
  </si>
  <si>
    <t>000 1202 0000000 000 000</t>
  </si>
  <si>
    <t>000 1400 0000000 000 000</t>
  </si>
  <si>
    <t>000 1401 0000000 000 000</t>
  </si>
  <si>
    <t>000 1403 0000000 000 000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</si>
  <si>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</si>
  <si>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</si>
  <si>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Культура, кинематография</t>
  </si>
  <si>
    <t>Другие вопросы в области культуры, кинематографии</t>
  </si>
  <si>
    <t>постановлением  администрации</t>
  </si>
  <si>
    <t>Органы юстиции</t>
  </si>
  <si>
    <t>000 0304 0000000 000 000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</si>
  <si>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</si>
  <si>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</si>
  <si>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продажи квартир, находящихся в собственности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</si>
  <si>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</si>
  <si>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Код дохода </t>
  </si>
  <si>
    <t xml:space="preserve">Код расхода </t>
  </si>
  <si>
    <t>Прочие межбюджетные трансферты  общего характера</t>
  </si>
  <si>
    <t xml:space="preserve"> Доходы от оказания платных услуг (работ)</t>
  </si>
  <si>
    <t xml:space="preserve">Другие вопросы в области национальной безопасности и правоохранительной деятельности </t>
  </si>
  <si>
    <t>000 0314 000000 000 000</t>
  </si>
  <si>
    <t xml:space="preserve"> Доходы от компенсации затрат государства</t>
  </si>
  <si>
    <t xml:space="preserve">Источники финансирования дефицита бюджета </t>
  </si>
  <si>
    <t>000 01 06 05 01 05 0000 640</t>
  </si>
  <si>
    <t xml:space="preserve">Возврат бюджетных кредитов, предоставленных юридическим лицам из бюджетов муниципальных районов в валюте Российской Федерации  </t>
  </si>
  <si>
    <t>000 01 05 00 00 00 0000 000</t>
  </si>
  <si>
    <t>Увеличение прочих остатков денежных средств бюджетов муниципальных районов</t>
  </si>
  <si>
    <t>000 01 05 02 01 05 0000 510</t>
  </si>
  <si>
    <t>000 01 05 02 01 05 0000 610</t>
  </si>
  <si>
    <t>Уменьшение прочих остатков денежных средств бюджетов муниципальных районов</t>
  </si>
  <si>
    <t>Изменение остатков средств на счетах по учету средств бюджета</t>
  </si>
  <si>
    <t>Защита населения и территории от  чрезвычайных ситуаций природного и техногенного характера, гражданская оборона</t>
  </si>
  <si>
    <t>Налог, взымаемый в связи с применением патентной системы налогообложения</t>
  </si>
  <si>
    <t>000 0111 0700500 870 290</t>
  </si>
  <si>
    <t>Прочие расходы</t>
  </si>
  <si>
    <t>Код источника</t>
  </si>
  <si>
    <t>000 01 06 08 00 05 0000 640</t>
  </si>
  <si>
    <t xml:space="preserve">Возврат прочих бюджетных кредитов (ссуд), предоставленных бюджетами муниципальных районов внутри страны  </t>
  </si>
  <si>
    <t>3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</si>
  <si>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</si>
  <si>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</si>
  <si>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</si>
  <si>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</si>
  <si>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 xml:space="preserve">                                             </t>
  </si>
  <si>
    <t xml:space="preserve">                                              ____________________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</si>
  <si>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</si>
  <si>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</si>
  <si>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</si>
  <si>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Денежные взыскания (штрафы) за правонарушения в области дорожного движения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</si>
  <si>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</si>
  <si>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Субсидии бюджетам бюджетной системы Российской Федерации (межбюджетные субсидии)
</t>
  </si>
  <si>
    <t xml:space="preserve">Прочие безвозмездные поступления в бюджеты муниципальных районов
</t>
  </si>
  <si>
    <t xml:space="preserve">Межбюджетные трансферты общего характера  бюджетам бюджетной системы Российской Федерации </t>
  </si>
  <si>
    <t>000 1 16 35030 05 0000 140</t>
  </si>
  <si>
    <t xml:space="preserve">Суммы по искам о возмещении вреда, причиненного окружающей среде, подлежащие зачислению в бюджеты муниципальных районов
</t>
  </si>
  <si>
    <t xml:space="preserve">Молодежная политика </t>
  </si>
  <si>
    <t>Дотации бюджетам бюджетной системы Российской Федерации</t>
  </si>
  <si>
    <t>Субвенции бюджетной системы Российской Федерации</t>
  </si>
  <si>
    <t>000 01 06 00 00 00 0000 000</t>
  </si>
  <si>
    <t xml:space="preserve">Иные источники внутреннего финансирования дефицитов бюджетов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</si>
  <si>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 муниципальных унитарных предприятий, в том числе казенных)</t>
  </si>
  <si>
    <t>Результат исполнения бюджета (дефицит "-", профицит "+")</t>
  </si>
  <si>
    <t xml:space="preserve"> рублей</t>
  </si>
  <si>
    <t>рублей</t>
  </si>
  <si>
    <t>Платежи от государственных и муниципальных унитарных предприятий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</si>
  <si>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</si>
  <si>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</si>
  <si>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000 01 03 00 00 00 0000 000</t>
  </si>
  <si>
    <t>Бюджетные кредиты от других бюджетов бюджетной системы Российской Федерации</t>
  </si>
  <si>
    <t>000 01 06 05 01 05 0000 540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</si>
  <si>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</si>
  <si>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000 1 00 00000 00 0000 000</t>
  </si>
  <si>
    <t>000 1 01 00000 00 0000 000</t>
  </si>
  <si>
    <t>000 1 01 02000 01 0000 110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</si>
  <si>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</si>
  <si>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</si>
  <si>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</si>
  <si>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</si>
  <si>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</si>
  <si>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000 1 08 00000 00 0000 000</t>
  </si>
  <si>
    <t>000 1 08 03000 01 0000 110</t>
  </si>
  <si>
    <t>000 1 08 07000 01 0000 110</t>
  </si>
  <si>
    <t>000 1 11 00000 00 0000 000</t>
  </si>
  <si>
    <t>000 1 11 03000 00 0000 120</t>
  </si>
  <si>
    <t>000 1 11 05000 00 0000 120</t>
  </si>
  <si>
    <t>000 1 11 07000 00 0000 120</t>
  </si>
  <si>
    <t>000 1 11 09000 00 0000 120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</si>
  <si>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</si>
  <si>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</si>
  <si>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</si>
  <si>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</si>
  <si>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</si>
  <si>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</si>
  <si>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000 1 14 02000 00 0000 000</t>
  </si>
  <si>
    <t>000 1 14 06000 00 0000 430</t>
  </si>
  <si>
    <t>000 1 16 00000 00 0000 000</t>
  </si>
  <si>
    <t>000 1 16 03000 00 0000 140</t>
  </si>
  <si>
    <t>000 1 16 06000 01 0000 140</t>
  </si>
  <si>
    <t>000 1 16 08000 01 0000 140</t>
  </si>
  <si>
    <t>000 1 16 25000 00 0000 140</t>
  </si>
  <si>
    <t>000 1 16 28000 01 0000 140</t>
  </si>
  <si>
    <t>000 1 16 30000 01 0000 140</t>
  </si>
  <si>
    <t>000 1 16 33000 00 0000 140</t>
  </si>
  <si>
    <t>000 1 16 43000 01 0000 140</t>
  </si>
  <si>
    <t>000 1 16 90050 05 0000 140</t>
  </si>
  <si>
    <t>000 2 00 00000 00 0000 000</t>
  </si>
  <si>
    <t>000 2 02 00000 00 0000 000</t>
  </si>
  <si>
    <t>000 2  07 05030 05 0000 180</t>
  </si>
  <si>
    <t xml:space="preserve"> Денежные   взыскания   (штрафы)   за   нарушение законодательства   Российской    Федерации    об административных правонарушениях, предусмотренные статьей 20.25 Кодекса Российской Федерации об административных правонарушениях
</t>
  </si>
  <si>
    <t xml:space="preserve">Возврат остатков субсидий, субвенций и иных межбюджетных трансфертов, имеющих целевое назначение, прошлых  лет из бюджетов муниципальных районов
</t>
  </si>
  <si>
    <t>Источники финансирования дефицита бюджета - ИТОГО</t>
  </si>
  <si>
    <t>000 114 01050 05 0000 410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</si>
  <si>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</si>
  <si>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</si>
  <si>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от                 2017 года  №   </t>
  </si>
  <si>
    <t>000 0703 0000000 000 000</t>
  </si>
  <si>
    <t>Дополнительное образование детей</t>
  </si>
  <si>
    <t>000 1 06 00000 00 0000 000</t>
  </si>
  <si>
    <t xml:space="preserve">Налоги на имущество </t>
  </si>
  <si>
    <t>000 1 06 01030 05 0000 110</t>
  </si>
  <si>
    <t>000 1 06 06043 05 0000 110</t>
  </si>
  <si>
    <t xml:space="preserve">Прочие неналоговые доходы </t>
  </si>
  <si>
    <t>000 1 17 00000 00 0000 000</t>
  </si>
  <si>
    <t>000 1 17 05050 05 0000 180</t>
  </si>
  <si>
    <t xml:space="preserve">Прочие неналоговые доходы бюджетов муниципальных районов
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</si>
  <si>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
</t>
  </si>
  <si>
    <t xml:space="preserve">Земельный налог с физических лиц, обладающих земельным участком, расположенным в границах межселенных территорий
</t>
  </si>
  <si>
    <t>000 2 02 10000 00 0000 151</t>
  </si>
  <si>
    <t>000 2 02 20000 00 0000 151</t>
  </si>
  <si>
    <t>000 2 02 30000 00 0000 151</t>
  </si>
  <si>
    <t>000 2 02 40000 00 0000 151</t>
  </si>
  <si>
    <t>000 2 19 60010 05 0000 151</t>
  </si>
  <si>
    <t>000 01 06 01 00 05 0000 630</t>
  </si>
  <si>
    <t xml:space="preserve">Средства от продажи акций и иных форм участия в капитале, находящихся в собственности муниципальных районов </t>
  </si>
  <si>
    <t xml:space="preserve"> об исполнении бюджета Белоярского района  за  девять месяцев 2017 года</t>
  </si>
  <si>
    <t>000 0900 0000000 000 000</t>
  </si>
  <si>
    <t>000 0909 0000000 000 000</t>
  </si>
  <si>
    <t>000 0505 0000000 000 000</t>
  </si>
  <si>
    <t>Другие вопросы в области жилищно-коммунального хозяйства</t>
  </si>
  <si>
    <t xml:space="preserve">Здравоохрание </t>
  </si>
  <si>
    <t xml:space="preserve">
Другие вопросы в области здравоохранения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</si>
</sst>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  <numFmt numFmtId="168" formatCode="#,##0.00;[Red]\-#,##0.00;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 ;[Red]\-#,##0.00\ "/>
    <numFmt numFmtId="174" formatCode="#,##0.00_ ;\-#,##0.00\ "/>
  </numFmts>
  <fonts count="43">
    <font>
      <sz val="8"/>
      <name val="Arial Cyr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distributed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8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>
      <alignment vertical="distributed"/>
    </xf>
    <xf numFmtId="49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distributed"/>
    </xf>
    <xf numFmtId="4" fontId="2" fillId="0" borderId="0" xfId="0" applyNumberFormat="1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5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33" borderId="16" xfId="0" applyFont="1" applyFill="1" applyBorder="1" applyAlignment="1">
      <alignment horizontal="left" vertical="center" wrapText="1"/>
    </xf>
    <xf numFmtId="4" fontId="3" fillId="33" borderId="17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right" vertical="center"/>
    </xf>
    <xf numFmtId="0" fontId="2" fillId="0" borderId="16" xfId="0" applyFont="1" applyBorder="1" applyAlignment="1">
      <alignment vertical="distributed"/>
    </xf>
    <xf numFmtId="0" fontId="2" fillId="0" borderId="12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/>
    </xf>
    <xf numFmtId="0" fontId="3" fillId="32" borderId="10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49" fontId="3" fillId="35" borderId="18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43" fontId="3" fillId="34" borderId="10" xfId="61" applyFont="1" applyFill="1" applyBorder="1" applyAlignment="1">
      <alignment horizontal="center" vertical="center"/>
    </xf>
    <xf numFmtId="174" fontId="3" fillId="35" borderId="10" xfId="61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32" borderId="10" xfId="0" applyFont="1" applyFill="1" applyBorder="1" applyAlignment="1" applyProtection="1">
      <alignment horizontal="left" vertical="top" wrapText="1"/>
      <protection locked="0"/>
    </xf>
    <xf numFmtId="0" fontId="3" fillId="35" borderId="10" xfId="0" applyFont="1" applyFill="1" applyBorder="1" applyAlignment="1" applyProtection="1">
      <alignment horizontal="left" vertical="top" wrapText="1"/>
      <protection locked="0"/>
    </xf>
    <xf numFmtId="0" fontId="3" fillId="34" borderId="10" xfId="0" applyFont="1" applyFill="1" applyBorder="1" applyAlignment="1" applyProtection="1">
      <alignment horizontal="left" vertical="top" wrapText="1"/>
      <protection locked="0"/>
    </xf>
    <xf numFmtId="49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32" borderId="10" xfId="0" applyFont="1" applyFill="1" applyBorder="1" applyAlignment="1" applyProtection="1">
      <alignment vertical="top" wrapText="1"/>
      <protection locked="0"/>
    </xf>
    <xf numFmtId="0" fontId="3" fillId="0" borderId="20" xfId="0" applyFont="1" applyBorder="1" applyAlignment="1">
      <alignment/>
    </xf>
    <xf numFmtId="49" fontId="3" fillId="0" borderId="14" xfId="0" applyNumberFormat="1" applyFont="1" applyBorder="1" applyAlignment="1">
      <alignment/>
    </xf>
    <xf numFmtId="0" fontId="3" fillId="0" borderId="19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distributed"/>
    </xf>
    <xf numFmtId="0" fontId="7" fillId="0" borderId="0" xfId="0" applyFont="1" applyAlignment="1">
      <alignment horizont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distributed"/>
    </xf>
    <xf numFmtId="0" fontId="7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view="pageBreakPreview" zoomScaleSheetLayoutView="100" zoomScalePageLayoutView="0" workbookViewId="0" topLeftCell="A130">
      <selection activeCell="A134" sqref="A133:A134"/>
    </sheetView>
  </sheetViews>
  <sheetFormatPr defaultColWidth="9.140625" defaultRowHeight="12"/>
  <cols>
    <col min="1" max="1" width="63.28125" style="2" customWidth="1"/>
    <col min="2" max="2" width="43.8515625" style="4" customWidth="1"/>
    <col min="3" max="3" width="26.140625" style="2" customWidth="1"/>
    <col min="4" max="12" width="11.140625" style="31" customWidth="1"/>
    <col min="13" max="16384" width="9.28125" style="31" customWidth="1"/>
  </cols>
  <sheetData>
    <row r="1" spans="2:3" ht="21.75" customHeight="1">
      <c r="B1" s="74" t="s">
        <v>95</v>
      </c>
      <c r="C1" s="74"/>
    </row>
    <row r="2" spans="1:3" s="32" customFormat="1" ht="18.75" customHeight="1">
      <c r="A2" s="2"/>
      <c r="B2" s="75" t="s">
        <v>118</v>
      </c>
      <c r="C2" s="75"/>
    </row>
    <row r="3" spans="1:3" s="32" customFormat="1" ht="18" customHeight="1">
      <c r="A3" s="2"/>
      <c r="B3" s="75" t="s">
        <v>96</v>
      </c>
      <c r="C3" s="75"/>
    </row>
    <row r="4" spans="1:3" s="32" customFormat="1" ht="25.5" customHeight="1">
      <c r="A4" s="2"/>
      <c r="B4" s="75" t="s">
        <v>224</v>
      </c>
      <c r="C4" s="75"/>
    </row>
    <row r="5" spans="1:3" s="32" customFormat="1" ht="31.5" customHeight="1">
      <c r="A5" s="2"/>
      <c r="B5" s="3"/>
      <c r="C5" s="3"/>
    </row>
    <row r="6" spans="1:3" s="32" customFormat="1" ht="31.5" customHeight="1">
      <c r="A6" s="76" t="s">
        <v>97</v>
      </c>
      <c r="B6" s="76"/>
      <c r="C6" s="76"/>
    </row>
    <row r="7" spans="1:3" s="32" customFormat="1" ht="23.25" customHeight="1">
      <c r="A7" s="76" t="s">
        <v>244</v>
      </c>
      <c r="B7" s="76"/>
      <c r="C7" s="76"/>
    </row>
    <row r="8" spans="1:3" s="32" customFormat="1" ht="18.75">
      <c r="A8" s="1"/>
      <c r="B8" s="1"/>
      <c r="C8" s="1"/>
    </row>
    <row r="9" spans="1:3" s="32" customFormat="1" ht="30.75" customHeight="1">
      <c r="A9" s="68" t="s">
        <v>25</v>
      </c>
      <c r="B9" s="69"/>
      <c r="C9" s="70"/>
    </row>
    <row r="10" spans="1:3" s="32" customFormat="1" ht="19.5" customHeight="1">
      <c r="A10" s="65"/>
      <c r="B10" s="66"/>
      <c r="C10" s="67" t="s">
        <v>172</v>
      </c>
    </row>
    <row r="11" spans="1:3" s="33" customFormat="1" ht="33" customHeight="1">
      <c r="A11" s="56" t="s">
        <v>0</v>
      </c>
      <c r="B11" s="6" t="s">
        <v>125</v>
      </c>
      <c r="C11" s="5" t="s">
        <v>26</v>
      </c>
    </row>
    <row r="12" spans="1:3" s="33" customFormat="1" ht="24.75" customHeight="1">
      <c r="A12" s="57">
        <v>1</v>
      </c>
      <c r="B12" s="8" t="s">
        <v>93</v>
      </c>
      <c r="C12" s="7">
        <v>3</v>
      </c>
    </row>
    <row r="13" spans="1:3" ht="42" customHeight="1">
      <c r="A13" s="59" t="s">
        <v>2</v>
      </c>
      <c r="B13" s="12" t="s">
        <v>181</v>
      </c>
      <c r="C13" s="13">
        <f>C14+C16+C18+C23+C26+C29+C34+C36+C39+C43+C54</f>
        <v>531907766.90000004</v>
      </c>
    </row>
    <row r="14" spans="1:3" ht="34.5" customHeight="1">
      <c r="A14" s="59" t="s">
        <v>3</v>
      </c>
      <c r="B14" s="12" t="s">
        <v>182</v>
      </c>
      <c r="C14" s="13">
        <f>C15</f>
        <v>358943838.08</v>
      </c>
    </row>
    <row r="15" spans="1:3" ht="33.75" customHeight="1">
      <c r="A15" s="58" t="s">
        <v>4</v>
      </c>
      <c r="B15" s="14" t="s">
        <v>183</v>
      </c>
      <c r="C15" s="24">
        <v>358943838.08</v>
      </c>
    </row>
    <row r="16" spans="1:3" ht="77.25" customHeight="1">
      <c r="A16" s="59" t="s">
        <v>150</v>
      </c>
      <c r="B16" s="44" t="s">
        <v>151</v>
      </c>
      <c r="C16" s="13">
        <f>C17</f>
        <v>5337918.17</v>
      </c>
    </row>
    <row r="17" spans="1:3" ht="58.5" customHeight="1">
      <c r="A17" s="58" t="s">
        <v>149</v>
      </c>
      <c r="B17" s="19" t="s">
        <v>152</v>
      </c>
      <c r="C17" s="24">
        <v>5337918.17</v>
      </c>
    </row>
    <row r="18" spans="1:3" ht="35.25" customHeight="1">
      <c r="A18" s="59" t="s">
        <v>5</v>
      </c>
      <c r="B18" s="12" t="s">
        <v>184</v>
      </c>
      <c r="C18" s="13">
        <f>C19+C20+C21+C22</f>
        <v>58128055.190000005</v>
      </c>
    </row>
    <row r="19" spans="1:3" ht="42" customHeight="1">
      <c r="A19" s="58" t="s">
        <v>6</v>
      </c>
      <c r="B19" s="14" t="s">
        <v>185</v>
      </c>
      <c r="C19" s="24">
        <v>36314962.02</v>
      </c>
    </row>
    <row r="20" spans="1:3" ht="42" customHeight="1">
      <c r="A20" s="58" t="s">
        <v>7</v>
      </c>
      <c r="B20" s="14" t="s">
        <v>186</v>
      </c>
      <c r="C20" s="24">
        <v>19017413.89</v>
      </c>
    </row>
    <row r="21" spans="1:3" ht="30.75" customHeight="1">
      <c r="A21" s="58" t="s">
        <v>8</v>
      </c>
      <c r="B21" s="14" t="s">
        <v>187</v>
      </c>
      <c r="C21" s="24">
        <v>3390</v>
      </c>
    </row>
    <row r="22" spans="1:11" ht="39.75" customHeight="1">
      <c r="A22" s="58" t="s">
        <v>142</v>
      </c>
      <c r="B22" s="14" t="s">
        <v>188</v>
      </c>
      <c r="C22" s="24">
        <v>2792289.28</v>
      </c>
      <c r="D22" s="34"/>
      <c r="E22" s="34"/>
      <c r="F22" s="34"/>
      <c r="G22" s="34"/>
      <c r="H22" s="34"/>
      <c r="I22" s="34"/>
      <c r="J22" s="34"/>
      <c r="K22" s="34"/>
    </row>
    <row r="23" spans="1:11" ht="39.75" customHeight="1">
      <c r="A23" s="59" t="s">
        <v>228</v>
      </c>
      <c r="B23" s="12" t="s">
        <v>227</v>
      </c>
      <c r="C23" s="13">
        <f>C24+C25</f>
        <v>23717.26</v>
      </c>
      <c r="D23" s="34"/>
      <c r="E23" s="34"/>
      <c r="F23" s="34"/>
      <c r="G23" s="34"/>
      <c r="H23" s="34"/>
      <c r="I23" s="34"/>
      <c r="J23" s="34"/>
      <c r="K23" s="34"/>
    </row>
    <row r="24" spans="1:11" ht="81" customHeight="1">
      <c r="A24" s="58" t="s">
        <v>235</v>
      </c>
      <c r="B24" s="14" t="s">
        <v>229</v>
      </c>
      <c r="C24" s="24">
        <v>5666.3</v>
      </c>
      <c r="D24" s="34"/>
      <c r="E24" s="34"/>
      <c r="F24" s="34"/>
      <c r="G24" s="34"/>
      <c r="H24" s="34"/>
      <c r="I24" s="34"/>
      <c r="J24" s="34"/>
      <c r="K24" s="34"/>
    </row>
    <row r="25" spans="1:11" ht="78" customHeight="1">
      <c r="A25" s="58" t="s">
        <v>236</v>
      </c>
      <c r="B25" s="14" t="s">
        <v>230</v>
      </c>
      <c r="C25" s="24">
        <v>18050.96</v>
      </c>
      <c r="D25" s="34"/>
      <c r="E25" s="34"/>
      <c r="F25" s="34"/>
      <c r="G25" s="34"/>
      <c r="H25" s="34"/>
      <c r="I25" s="34"/>
      <c r="J25" s="34"/>
      <c r="K25" s="34"/>
    </row>
    <row r="26" spans="1:3" ht="32.25" customHeight="1">
      <c r="A26" s="59" t="s">
        <v>9</v>
      </c>
      <c r="B26" s="12" t="s">
        <v>189</v>
      </c>
      <c r="C26" s="13">
        <f>C27+C28</f>
        <v>3600723.37</v>
      </c>
    </row>
    <row r="27" spans="1:3" ht="60" customHeight="1">
      <c r="A27" s="58" t="s">
        <v>10</v>
      </c>
      <c r="B27" s="14" t="s">
        <v>190</v>
      </c>
      <c r="C27" s="24">
        <v>3491923.37</v>
      </c>
    </row>
    <row r="28" spans="1:3" ht="75">
      <c r="A28" s="58" t="s">
        <v>11</v>
      </c>
      <c r="B28" s="14" t="s">
        <v>191</v>
      </c>
      <c r="C28" s="24">
        <v>108800</v>
      </c>
    </row>
    <row r="29" spans="1:3" ht="81.75" customHeight="1">
      <c r="A29" s="59" t="s">
        <v>12</v>
      </c>
      <c r="B29" s="12" t="s">
        <v>192</v>
      </c>
      <c r="C29" s="13">
        <f>C30+C31+C33+C32</f>
        <v>45495503.61</v>
      </c>
    </row>
    <row r="30" spans="1:3" ht="55.5" customHeight="1">
      <c r="A30" s="58" t="s">
        <v>13</v>
      </c>
      <c r="B30" s="14" t="s">
        <v>193</v>
      </c>
      <c r="C30" s="24">
        <v>116459.73</v>
      </c>
    </row>
    <row r="31" spans="1:3" ht="181.5" customHeight="1">
      <c r="A31" s="58" t="s">
        <v>121</v>
      </c>
      <c r="B31" s="14" t="s">
        <v>194</v>
      </c>
      <c r="C31" s="15">
        <v>44497271.56</v>
      </c>
    </row>
    <row r="32" spans="1:3" ht="60.75" customHeight="1">
      <c r="A32" s="58" t="s">
        <v>174</v>
      </c>
      <c r="B32" s="14" t="s">
        <v>195</v>
      </c>
      <c r="C32" s="15">
        <v>90550.5</v>
      </c>
    </row>
    <row r="33" spans="1:3" ht="158.25" customHeight="1">
      <c r="A33" s="58" t="s">
        <v>170</v>
      </c>
      <c r="B33" s="14" t="s">
        <v>196</v>
      </c>
      <c r="C33" s="24">
        <v>791221.82</v>
      </c>
    </row>
    <row r="34" spans="1:3" ht="43.5" customHeight="1">
      <c r="A34" s="60" t="s">
        <v>14</v>
      </c>
      <c r="B34" s="45" t="s">
        <v>197</v>
      </c>
      <c r="C34" s="47">
        <f>C35</f>
        <v>4217666.61</v>
      </c>
    </row>
    <row r="35" spans="1:3" ht="47.25" customHeight="1">
      <c r="A35" s="58" t="s">
        <v>15</v>
      </c>
      <c r="B35" s="14" t="s">
        <v>198</v>
      </c>
      <c r="C35" s="24">
        <v>4217666.61</v>
      </c>
    </row>
    <row r="36" spans="1:3" ht="74.25" customHeight="1">
      <c r="A36" s="60" t="s">
        <v>122</v>
      </c>
      <c r="B36" s="45" t="s">
        <v>199</v>
      </c>
      <c r="C36" s="47">
        <f>C37+C38</f>
        <v>24010693.15</v>
      </c>
    </row>
    <row r="37" spans="1:3" ht="48" customHeight="1">
      <c r="A37" s="58" t="s">
        <v>128</v>
      </c>
      <c r="B37" s="14" t="s">
        <v>200</v>
      </c>
      <c r="C37" s="24">
        <v>3742464.4</v>
      </c>
    </row>
    <row r="38" spans="1:3" ht="43.5" customHeight="1">
      <c r="A38" s="58" t="s">
        <v>131</v>
      </c>
      <c r="B38" s="14" t="s">
        <v>201</v>
      </c>
      <c r="C38" s="24">
        <v>20268228.75</v>
      </c>
    </row>
    <row r="39" spans="1:3" ht="75.75" customHeight="1">
      <c r="A39" s="59" t="s">
        <v>16</v>
      </c>
      <c r="B39" s="12" t="s">
        <v>202</v>
      </c>
      <c r="C39" s="13">
        <f>C40+C41+C42</f>
        <v>24412443.53</v>
      </c>
    </row>
    <row r="40" spans="1:3" ht="61.5" customHeight="1">
      <c r="A40" s="58" t="s">
        <v>123</v>
      </c>
      <c r="B40" s="14" t="s">
        <v>221</v>
      </c>
      <c r="C40" s="24">
        <v>20716498.93</v>
      </c>
    </row>
    <row r="41" spans="1:3" ht="157.5" customHeight="1">
      <c r="A41" s="58" t="s">
        <v>155</v>
      </c>
      <c r="B41" s="14" t="s">
        <v>203</v>
      </c>
      <c r="C41" s="24">
        <v>2911521.12</v>
      </c>
    </row>
    <row r="42" spans="1:3" ht="65.25" customHeight="1">
      <c r="A42" s="58" t="s">
        <v>156</v>
      </c>
      <c r="B42" s="14" t="s">
        <v>204</v>
      </c>
      <c r="C42" s="24">
        <v>784423.48</v>
      </c>
    </row>
    <row r="43" spans="1:3" ht="69" customHeight="1">
      <c r="A43" s="59" t="s">
        <v>17</v>
      </c>
      <c r="B43" s="12" t="s">
        <v>205</v>
      </c>
      <c r="C43" s="13">
        <f>C44+C45+C46+C47+C48+C49+C50+C52+C53+C51</f>
        <v>7734631.6</v>
      </c>
    </row>
    <row r="44" spans="1:3" ht="77.25" customHeight="1">
      <c r="A44" s="58" t="s">
        <v>18</v>
      </c>
      <c r="B44" s="14" t="s">
        <v>206</v>
      </c>
      <c r="C44" s="24">
        <v>49414.88</v>
      </c>
    </row>
    <row r="45" spans="1:3" ht="120.75" customHeight="1">
      <c r="A45" s="58" t="s">
        <v>19</v>
      </c>
      <c r="B45" s="14" t="s">
        <v>207</v>
      </c>
      <c r="C45" s="24">
        <v>20000</v>
      </c>
    </row>
    <row r="46" spans="1:3" ht="144" customHeight="1">
      <c r="A46" s="58" t="s">
        <v>20</v>
      </c>
      <c r="B46" s="14" t="s">
        <v>208</v>
      </c>
      <c r="C46" s="15">
        <v>310500</v>
      </c>
    </row>
    <row r="47" spans="1:3" ht="196.5" customHeight="1">
      <c r="A47" s="58" t="s">
        <v>157</v>
      </c>
      <c r="B47" s="14" t="s">
        <v>209</v>
      </c>
      <c r="C47" s="24">
        <v>1342500</v>
      </c>
    </row>
    <row r="48" spans="1:3" ht="97.5" customHeight="1">
      <c r="A48" s="58" t="s">
        <v>21</v>
      </c>
      <c r="B48" s="14" t="s">
        <v>210</v>
      </c>
      <c r="C48" s="24">
        <v>671874.62</v>
      </c>
    </row>
    <row r="49" spans="1:3" ht="69.75" customHeight="1">
      <c r="A49" s="58" t="s">
        <v>158</v>
      </c>
      <c r="B49" s="14" t="s">
        <v>211</v>
      </c>
      <c r="C49" s="24">
        <v>318239.96</v>
      </c>
    </row>
    <row r="50" spans="1:3" ht="102.75" customHeight="1">
      <c r="A50" s="58" t="s">
        <v>159</v>
      </c>
      <c r="B50" s="14" t="s">
        <v>212</v>
      </c>
      <c r="C50" s="24">
        <v>31103.94</v>
      </c>
    </row>
    <row r="51" spans="1:3" ht="81" customHeight="1">
      <c r="A51" s="61" t="s">
        <v>164</v>
      </c>
      <c r="B51" s="14" t="s">
        <v>163</v>
      </c>
      <c r="C51" s="24">
        <v>3155527.22</v>
      </c>
    </row>
    <row r="52" spans="1:3" ht="136.5" customHeight="1">
      <c r="A52" s="58" t="s">
        <v>218</v>
      </c>
      <c r="B52" s="14" t="s">
        <v>213</v>
      </c>
      <c r="C52" s="24">
        <v>359577.12</v>
      </c>
    </row>
    <row r="53" spans="1:3" ht="87" customHeight="1">
      <c r="A53" s="58" t="s">
        <v>124</v>
      </c>
      <c r="B53" s="14" t="s">
        <v>214</v>
      </c>
      <c r="C53" s="24">
        <v>1475893.86</v>
      </c>
    </row>
    <row r="54" spans="1:3" ht="87" customHeight="1">
      <c r="A54" s="60" t="s">
        <v>231</v>
      </c>
      <c r="B54" s="45" t="s">
        <v>232</v>
      </c>
      <c r="C54" s="47">
        <f>C55</f>
        <v>2576.33</v>
      </c>
    </row>
    <row r="55" spans="1:3" ht="87" customHeight="1">
      <c r="A55" s="58" t="s">
        <v>234</v>
      </c>
      <c r="B55" s="62" t="s">
        <v>233</v>
      </c>
      <c r="C55" s="30">
        <v>2576.33</v>
      </c>
    </row>
    <row r="56" spans="1:3" ht="42" customHeight="1">
      <c r="A56" s="60" t="s">
        <v>22</v>
      </c>
      <c r="B56" s="45" t="s">
        <v>215</v>
      </c>
      <c r="C56" s="47">
        <f>C57+C62+C63</f>
        <v>1605485015.65</v>
      </c>
    </row>
    <row r="57" spans="1:3" ht="62.25" customHeight="1">
      <c r="A57" s="58" t="s">
        <v>23</v>
      </c>
      <c r="B57" s="62" t="s">
        <v>216</v>
      </c>
      <c r="C57" s="30">
        <v>1591141884.43</v>
      </c>
    </row>
    <row r="58" spans="1:3" ht="45.75" customHeight="1">
      <c r="A58" s="61" t="s">
        <v>166</v>
      </c>
      <c r="B58" s="14" t="s">
        <v>237</v>
      </c>
      <c r="C58" s="24">
        <v>368895800</v>
      </c>
    </row>
    <row r="59" spans="1:3" ht="72.75" customHeight="1">
      <c r="A59" s="58" t="s">
        <v>160</v>
      </c>
      <c r="B59" s="14" t="s">
        <v>238</v>
      </c>
      <c r="C59" s="24">
        <v>132855338.98</v>
      </c>
    </row>
    <row r="60" spans="1:3" ht="43.5" customHeight="1">
      <c r="A60" s="61" t="s">
        <v>167</v>
      </c>
      <c r="B60" s="14" t="s">
        <v>239</v>
      </c>
      <c r="C60" s="24">
        <v>980525147.53</v>
      </c>
    </row>
    <row r="61" spans="1:3" ht="33" customHeight="1">
      <c r="A61" s="58" t="s">
        <v>24</v>
      </c>
      <c r="B61" s="14" t="s">
        <v>240</v>
      </c>
      <c r="C61" s="24">
        <v>108865597.92</v>
      </c>
    </row>
    <row r="62" spans="1:3" ht="70.5" customHeight="1">
      <c r="A62" s="58" t="s">
        <v>161</v>
      </c>
      <c r="B62" s="14" t="s">
        <v>217</v>
      </c>
      <c r="C62" s="15">
        <v>33786458.81</v>
      </c>
    </row>
    <row r="63" spans="1:3" ht="84" customHeight="1">
      <c r="A63" s="58" t="s">
        <v>219</v>
      </c>
      <c r="B63" s="14" t="s">
        <v>241</v>
      </c>
      <c r="C63" s="15">
        <v>-19443327.59</v>
      </c>
    </row>
    <row r="64" spans="1:3" ht="48" customHeight="1">
      <c r="A64" s="59" t="s">
        <v>1</v>
      </c>
      <c r="B64" s="12"/>
      <c r="C64" s="13">
        <f>C13+C56</f>
        <v>2137392782.5500002</v>
      </c>
    </row>
    <row r="65" spans="1:3" s="35" customFormat="1" ht="35.25" customHeight="1">
      <c r="A65" s="36"/>
      <c r="B65" s="37"/>
      <c r="C65" s="53"/>
    </row>
    <row r="66" spans="1:3" s="35" customFormat="1" ht="42" customHeight="1">
      <c r="A66" s="81" t="s">
        <v>94</v>
      </c>
      <c r="B66" s="82"/>
      <c r="C66" s="54" t="s">
        <v>173</v>
      </c>
    </row>
    <row r="67" spans="1:3" s="35" customFormat="1" ht="1.5" customHeight="1" hidden="1">
      <c r="A67" s="71" t="s">
        <v>92</v>
      </c>
      <c r="B67" s="72" t="s">
        <v>126</v>
      </c>
      <c r="C67" s="79" t="s">
        <v>26</v>
      </c>
    </row>
    <row r="68" spans="1:3" s="35" customFormat="1" ht="18.75" hidden="1">
      <c r="A68" s="71"/>
      <c r="B68" s="73"/>
      <c r="C68" s="80"/>
    </row>
    <row r="69" spans="1:3" s="35" customFormat="1" ht="18.75" hidden="1">
      <c r="A69" s="9">
        <v>1</v>
      </c>
      <c r="B69" s="10" t="s">
        <v>93</v>
      </c>
      <c r="C69" s="11">
        <v>3</v>
      </c>
    </row>
    <row r="70" spans="1:3" s="35" customFormat="1" ht="51" customHeight="1">
      <c r="A70" s="59" t="s">
        <v>28</v>
      </c>
      <c r="B70" s="46" t="s">
        <v>29</v>
      </c>
      <c r="C70" s="13">
        <f>C71+C72+C73+C74+C75</f>
        <v>280721918.11</v>
      </c>
    </row>
    <row r="71" spans="1:3" s="35" customFormat="1" ht="69" customHeight="1">
      <c r="A71" s="63" t="s">
        <v>30</v>
      </c>
      <c r="B71" s="48" t="s">
        <v>31</v>
      </c>
      <c r="C71" s="49">
        <v>4438280.38</v>
      </c>
    </row>
    <row r="72" spans="1:3" s="35" customFormat="1" ht="96.75" customHeight="1">
      <c r="A72" s="63" t="s">
        <v>102</v>
      </c>
      <c r="B72" s="48" t="s">
        <v>101</v>
      </c>
      <c r="C72" s="49">
        <v>10548</v>
      </c>
    </row>
    <row r="73" spans="1:3" s="35" customFormat="1" ht="109.5" customHeight="1">
      <c r="A73" s="63" t="s">
        <v>32</v>
      </c>
      <c r="B73" s="48" t="s">
        <v>33</v>
      </c>
      <c r="C73" s="49">
        <v>130495237.27</v>
      </c>
    </row>
    <row r="74" spans="1:3" s="35" customFormat="1" ht="84" customHeight="1">
      <c r="A74" s="63" t="s">
        <v>34</v>
      </c>
      <c r="B74" s="48" t="s">
        <v>35</v>
      </c>
      <c r="C74" s="49">
        <v>37500287.55</v>
      </c>
    </row>
    <row r="75" spans="1:3" s="35" customFormat="1" ht="39" customHeight="1">
      <c r="A75" s="63" t="s">
        <v>36</v>
      </c>
      <c r="B75" s="48" t="s">
        <v>103</v>
      </c>
      <c r="C75" s="49">
        <v>108277564.91</v>
      </c>
    </row>
    <row r="76" spans="1:3" s="35" customFormat="1" ht="44.25" customHeight="1">
      <c r="A76" s="59" t="s">
        <v>37</v>
      </c>
      <c r="B76" s="46" t="s">
        <v>38</v>
      </c>
      <c r="C76" s="13">
        <f>C77</f>
        <v>1891200</v>
      </c>
    </row>
    <row r="77" spans="1:3" s="35" customFormat="1" ht="40.5" customHeight="1">
      <c r="A77" s="63" t="s">
        <v>39</v>
      </c>
      <c r="B77" s="48" t="s">
        <v>40</v>
      </c>
      <c r="C77" s="49">
        <v>1891200</v>
      </c>
    </row>
    <row r="78" spans="1:3" s="35" customFormat="1" ht="51.75" customHeight="1">
      <c r="A78" s="59" t="s">
        <v>41</v>
      </c>
      <c r="B78" s="46" t="s">
        <v>42</v>
      </c>
      <c r="C78" s="13">
        <f>C79+C80+C81</f>
        <v>16727278.29</v>
      </c>
    </row>
    <row r="79" spans="1:3" s="35" customFormat="1" ht="42.75" customHeight="1">
      <c r="A79" s="63" t="s">
        <v>119</v>
      </c>
      <c r="B79" s="48" t="s">
        <v>120</v>
      </c>
      <c r="C79" s="49">
        <v>4211433.22</v>
      </c>
    </row>
    <row r="80" spans="1:3" s="35" customFormat="1" ht="81.75" customHeight="1">
      <c r="A80" s="63" t="s">
        <v>141</v>
      </c>
      <c r="B80" s="48" t="s">
        <v>43</v>
      </c>
      <c r="C80" s="49">
        <v>8764482.41</v>
      </c>
    </row>
    <row r="81" spans="1:3" s="35" customFormat="1" ht="63.75" customHeight="1">
      <c r="A81" s="63" t="s">
        <v>129</v>
      </c>
      <c r="B81" s="48" t="s">
        <v>130</v>
      </c>
      <c r="C81" s="49">
        <v>3751362.66</v>
      </c>
    </row>
    <row r="82" spans="1:3" s="35" customFormat="1" ht="36.75" customHeight="1">
      <c r="A82" s="59" t="s">
        <v>44</v>
      </c>
      <c r="B82" s="46" t="s">
        <v>45</v>
      </c>
      <c r="C82" s="13">
        <f>C83+C84+C85+C87+C88+C86</f>
        <v>135640216.99</v>
      </c>
    </row>
    <row r="83" spans="1:3" s="35" customFormat="1" ht="41.25" customHeight="1">
      <c r="A83" s="63" t="s">
        <v>46</v>
      </c>
      <c r="B83" s="48" t="s">
        <v>47</v>
      </c>
      <c r="C83" s="49">
        <v>3681877.3</v>
      </c>
    </row>
    <row r="84" spans="1:3" s="35" customFormat="1" ht="36.75" customHeight="1">
      <c r="A84" s="63" t="s">
        <v>48</v>
      </c>
      <c r="B84" s="48" t="s">
        <v>49</v>
      </c>
      <c r="C84" s="49">
        <v>39105685.1</v>
      </c>
    </row>
    <row r="85" spans="1:3" s="35" customFormat="1" ht="35.25" customHeight="1">
      <c r="A85" s="63" t="s">
        <v>50</v>
      </c>
      <c r="B85" s="48" t="s">
        <v>51</v>
      </c>
      <c r="C85" s="49">
        <v>36835865.04</v>
      </c>
    </row>
    <row r="86" spans="1:3" s="35" customFormat="1" ht="37.5" customHeight="1">
      <c r="A86" s="63" t="s">
        <v>115</v>
      </c>
      <c r="B86" s="48" t="s">
        <v>100</v>
      </c>
      <c r="C86" s="49">
        <v>32596296.39</v>
      </c>
    </row>
    <row r="87" spans="1:3" s="35" customFormat="1" ht="39" customHeight="1">
      <c r="A87" s="63" t="s">
        <v>98</v>
      </c>
      <c r="B87" s="48" t="s">
        <v>99</v>
      </c>
      <c r="C87" s="49">
        <v>5563517.57</v>
      </c>
    </row>
    <row r="88" spans="1:3" s="35" customFormat="1" ht="45" customHeight="1">
      <c r="A88" s="63" t="s">
        <v>52</v>
      </c>
      <c r="B88" s="48" t="s">
        <v>53</v>
      </c>
      <c r="C88" s="49">
        <v>17856975.59</v>
      </c>
    </row>
    <row r="89" spans="1:3" s="35" customFormat="1" ht="41.25" customHeight="1">
      <c r="A89" s="59" t="s">
        <v>54</v>
      </c>
      <c r="B89" s="46" t="s">
        <v>55</v>
      </c>
      <c r="C89" s="13">
        <f>C90+C91+C92+C93</f>
        <v>278758087.16</v>
      </c>
    </row>
    <row r="90" spans="1:3" s="35" customFormat="1" ht="37.5" customHeight="1">
      <c r="A90" s="63" t="s">
        <v>56</v>
      </c>
      <c r="B90" s="48" t="s">
        <v>57</v>
      </c>
      <c r="C90" s="49">
        <v>94937584.51</v>
      </c>
    </row>
    <row r="91" spans="1:3" s="35" customFormat="1" ht="40.5" customHeight="1">
      <c r="A91" s="63" t="s">
        <v>58</v>
      </c>
      <c r="B91" s="48" t="s">
        <v>59</v>
      </c>
      <c r="C91" s="49">
        <v>72824315.15</v>
      </c>
    </row>
    <row r="92" spans="1:3" s="35" customFormat="1" ht="39.75" customHeight="1">
      <c r="A92" s="63" t="s">
        <v>60</v>
      </c>
      <c r="B92" s="48" t="s">
        <v>61</v>
      </c>
      <c r="C92" s="49">
        <v>110987787.5</v>
      </c>
    </row>
    <row r="93" spans="1:3" s="35" customFormat="1" ht="39.75" customHeight="1">
      <c r="A93" s="63" t="s">
        <v>248</v>
      </c>
      <c r="B93" s="48" t="s">
        <v>247</v>
      </c>
      <c r="C93" s="49">
        <v>8400</v>
      </c>
    </row>
    <row r="94" spans="1:3" s="35" customFormat="1" ht="30" customHeight="1">
      <c r="A94" s="59" t="s">
        <v>62</v>
      </c>
      <c r="B94" s="46" t="s">
        <v>63</v>
      </c>
      <c r="C94" s="13">
        <f>C95</f>
        <v>5094627.84</v>
      </c>
    </row>
    <row r="95" spans="1:3" s="35" customFormat="1" ht="46.5" customHeight="1">
      <c r="A95" s="63" t="s">
        <v>64</v>
      </c>
      <c r="B95" s="48" t="s">
        <v>65</v>
      </c>
      <c r="C95" s="49">
        <v>5094627.84</v>
      </c>
    </row>
    <row r="96" spans="1:3" s="35" customFormat="1" ht="33.75" customHeight="1">
      <c r="A96" s="59" t="s">
        <v>66</v>
      </c>
      <c r="B96" s="46" t="s">
        <v>67</v>
      </c>
      <c r="C96" s="13">
        <f>C97+C98+C100+C101+C99</f>
        <v>1075848418.82</v>
      </c>
    </row>
    <row r="97" spans="1:3" s="35" customFormat="1" ht="37.5" customHeight="1">
      <c r="A97" s="63" t="s">
        <v>68</v>
      </c>
      <c r="B97" s="48" t="s">
        <v>69</v>
      </c>
      <c r="C97" s="49">
        <v>279363003.8</v>
      </c>
    </row>
    <row r="98" spans="1:3" s="35" customFormat="1" ht="36" customHeight="1">
      <c r="A98" s="63" t="s">
        <v>70</v>
      </c>
      <c r="B98" s="48" t="s">
        <v>71</v>
      </c>
      <c r="C98" s="49">
        <v>593295509.24</v>
      </c>
    </row>
    <row r="99" spans="1:3" s="35" customFormat="1" ht="36" customHeight="1">
      <c r="A99" s="63" t="s">
        <v>226</v>
      </c>
      <c r="B99" s="48" t="s">
        <v>225</v>
      </c>
      <c r="C99" s="49">
        <v>88173384.82</v>
      </c>
    </row>
    <row r="100" spans="1:3" s="35" customFormat="1" ht="37.5" customHeight="1">
      <c r="A100" s="63" t="s">
        <v>165</v>
      </c>
      <c r="B100" s="48" t="s">
        <v>72</v>
      </c>
      <c r="C100" s="49">
        <v>64880432.06</v>
      </c>
    </row>
    <row r="101" spans="1:3" s="35" customFormat="1" ht="40.5" customHeight="1">
      <c r="A101" s="63" t="s">
        <v>73</v>
      </c>
      <c r="B101" s="48" t="s">
        <v>74</v>
      </c>
      <c r="C101" s="49">
        <v>50136088.9</v>
      </c>
    </row>
    <row r="102" spans="1:3" s="35" customFormat="1" ht="37.5" customHeight="1">
      <c r="A102" s="59" t="s">
        <v>116</v>
      </c>
      <c r="B102" s="46" t="s">
        <v>75</v>
      </c>
      <c r="C102" s="13">
        <f>C103+C104</f>
        <v>84549398.52</v>
      </c>
    </row>
    <row r="103" spans="1:3" s="35" customFormat="1" ht="36" customHeight="1">
      <c r="A103" s="63" t="s">
        <v>76</v>
      </c>
      <c r="B103" s="48" t="s">
        <v>77</v>
      </c>
      <c r="C103" s="49">
        <v>76405071.61</v>
      </c>
    </row>
    <row r="104" spans="1:3" s="35" customFormat="1" ht="42.75" customHeight="1">
      <c r="A104" s="63" t="s">
        <v>117</v>
      </c>
      <c r="B104" s="48" t="s">
        <v>79</v>
      </c>
      <c r="C104" s="49">
        <v>8144326.91</v>
      </c>
    </row>
    <row r="105" spans="1:3" s="35" customFormat="1" ht="42.75" customHeight="1">
      <c r="A105" s="60" t="s">
        <v>249</v>
      </c>
      <c r="B105" s="46" t="s">
        <v>245</v>
      </c>
      <c r="C105" s="47">
        <v>407350.53</v>
      </c>
    </row>
    <row r="106" spans="1:3" s="35" customFormat="1" ht="42.75" customHeight="1">
      <c r="A106" s="63" t="s">
        <v>250</v>
      </c>
      <c r="B106" s="48" t="s">
        <v>246</v>
      </c>
      <c r="C106" s="49">
        <v>407350.53</v>
      </c>
    </row>
    <row r="107" spans="1:3" s="35" customFormat="1" ht="33.75" customHeight="1">
      <c r="A107" s="59" t="s">
        <v>81</v>
      </c>
      <c r="B107" s="46" t="s">
        <v>82</v>
      </c>
      <c r="C107" s="13">
        <f>C108+C109+C110+C111</f>
        <v>63909312.45999999</v>
      </c>
    </row>
    <row r="108" spans="1:3" s="35" customFormat="1" ht="36" customHeight="1">
      <c r="A108" s="63" t="s">
        <v>83</v>
      </c>
      <c r="B108" s="48" t="s">
        <v>84</v>
      </c>
      <c r="C108" s="49">
        <v>2047836</v>
      </c>
    </row>
    <row r="109" spans="1:3" s="35" customFormat="1" ht="36.75" customHeight="1">
      <c r="A109" s="63" t="s">
        <v>85</v>
      </c>
      <c r="B109" s="48" t="s">
        <v>86</v>
      </c>
      <c r="C109" s="49">
        <v>5062762.12</v>
      </c>
    </row>
    <row r="110" spans="1:3" s="35" customFormat="1" ht="30" customHeight="1">
      <c r="A110" s="63" t="s">
        <v>87</v>
      </c>
      <c r="B110" s="48" t="s">
        <v>88</v>
      </c>
      <c r="C110" s="49">
        <v>40523734.87</v>
      </c>
    </row>
    <row r="111" spans="1:3" s="35" customFormat="1" ht="54" customHeight="1">
      <c r="A111" s="63" t="s">
        <v>89</v>
      </c>
      <c r="B111" s="48" t="s">
        <v>90</v>
      </c>
      <c r="C111" s="49">
        <v>16274979.47</v>
      </c>
    </row>
    <row r="112" spans="1:3" s="35" customFormat="1" ht="40.5" customHeight="1">
      <c r="A112" s="59" t="s">
        <v>80</v>
      </c>
      <c r="B112" s="46" t="s">
        <v>91</v>
      </c>
      <c r="C112" s="13">
        <f>C113+C114</f>
        <v>67028790.239999995</v>
      </c>
    </row>
    <row r="113" spans="1:3" s="35" customFormat="1" ht="33.75" customHeight="1">
      <c r="A113" s="63" t="s">
        <v>105</v>
      </c>
      <c r="B113" s="48" t="s">
        <v>104</v>
      </c>
      <c r="C113" s="49">
        <v>63714560.08</v>
      </c>
    </row>
    <row r="114" spans="1:3" s="35" customFormat="1" ht="48" customHeight="1">
      <c r="A114" s="63" t="s">
        <v>107</v>
      </c>
      <c r="B114" s="48" t="s">
        <v>106</v>
      </c>
      <c r="C114" s="49">
        <v>3314230.16</v>
      </c>
    </row>
    <row r="115" spans="1:3" s="35" customFormat="1" ht="34.5" customHeight="1">
      <c r="A115" s="59" t="s">
        <v>108</v>
      </c>
      <c r="B115" s="46" t="s">
        <v>109</v>
      </c>
      <c r="C115" s="13">
        <f>C116</f>
        <v>14826195.27</v>
      </c>
    </row>
    <row r="116" spans="1:3" s="35" customFormat="1" ht="41.25" customHeight="1">
      <c r="A116" s="63" t="s">
        <v>78</v>
      </c>
      <c r="B116" s="48" t="s">
        <v>110</v>
      </c>
      <c r="C116" s="49">
        <v>14826195.27</v>
      </c>
    </row>
    <row r="117" spans="1:3" s="35" customFormat="1" ht="57.75" customHeight="1">
      <c r="A117" s="59" t="s">
        <v>162</v>
      </c>
      <c r="B117" s="46" t="s">
        <v>111</v>
      </c>
      <c r="C117" s="13">
        <f>C118+C119</f>
        <v>105471780.78999999</v>
      </c>
    </row>
    <row r="118" spans="1:3" s="35" customFormat="1" ht="64.5" customHeight="1">
      <c r="A118" s="63" t="s">
        <v>114</v>
      </c>
      <c r="B118" s="48" t="s">
        <v>112</v>
      </c>
      <c r="C118" s="49">
        <v>90458772</v>
      </c>
    </row>
    <row r="119" spans="1:4" ht="52.5" customHeight="1">
      <c r="A119" s="63" t="s">
        <v>127</v>
      </c>
      <c r="B119" s="48" t="s">
        <v>113</v>
      </c>
      <c r="C119" s="49">
        <v>15013008.79</v>
      </c>
      <c r="D119" s="35"/>
    </row>
    <row r="120" spans="1:3" ht="39" customHeight="1">
      <c r="A120" s="59" t="s">
        <v>27</v>
      </c>
      <c r="B120" s="46"/>
      <c r="C120" s="13">
        <f>C70+C76+C78+C82+C89+C96+C102+C107+C112+C115+C117+C94+C105</f>
        <v>2130874575.0199997</v>
      </c>
    </row>
    <row r="121" spans="1:3" ht="45" customHeight="1">
      <c r="A121" s="59" t="s">
        <v>171</v>
      </c>
      <c r="B121" s="46"/>
      <c r="C121" s="13">
        <f>C64-C120</f>
        <v>6518207.530000448</v>
      </c>
    </row>
    <row r="122" spans="1:3" ht="46.5" customHeight="1">
      <c r="A122" s="38"/>
      <c r="B122" s="20"/>
      <c r="C122" s="39"/>
    </row>
    <row r="123" spans="1:3" ht="22.5" customHeight="1">
      <c r="A123" s="81" t="s">
        <v>132</v>
      </c>
      <c r="B123" s="82"/>
      <c r="C123" s="40" t="s">
        <v>173</v>
      </c>
    </row>
    <row r="124" spans="1:3" ht="18" hidden="1">
      <c r="A124" s="71" t="s">
        <v>92</v>
      </c>
      <c r="B124" s="85" t="s">
        <v>145</v>
      </c>
      <c r="C124" s="86" t="s">
        <v>26</v>
      </c>
    </row>
    <row r="125" spans="1:3" ht="18" hidden="1">
      <c r="A125" s="71"/>
      <c r="B125" s="85"/>
      <c r="C125" s="86"/>
    </row>
    <row r="126" spans="1:3" ht="18.75" hidden="1">
      <c r="A126" s="22">
        <v>1</v>
      </c>
      <c r="B126" s="9">
        <v>2</v>
      </c>
      <c r="C126" s="23" t="s">
        <v>148</v>
      </c>
    </row>
    <row r="127" spans="1:3" ht="48" customHeight="1">
      <c r="A127" s="60" t="s">
        <v>178</v>
      </c>
      <c r="B127" s="46" t="s">
        <v>177</v>
      </c>
      <c r="C127" s="52">
        <f>C128+C129</f>
        <v>149999999.99999997</v>
      </c>
    </row>
    <row r="128" spans="1:3" ht="94.5" customHeight="1">
      <c r="A128" s="61" t="s">
        <v>175</v>
      </c>
      <c r="B128" s="50" t="s">
        <v>176</v>
      </c>
      <c r="C128" s="51">
        <v>360408553.4</v>
      </c>
    </row>
    <row r="129" spans="1:3" ht="94.5" customHeight="1">
      <c r="A129" s="61" t="s">
        <v>223</v>
      </c>
      <c r="B129" s="50" t="s">
        <v>222</v>
      </c>
      <c r="C129" s="51">
        <v>-210408553.4</v>
      </c>
    </row>
    <row r="130" spans="1:3" ht="45.75" customHeight="1">
      <c r="A130" s="59" t="s">
        <v>169</v>
      </c>
      <c r="B130" s="46" t="s">
        <v>168</v>
      </c>
      <c r="C130" s="13">
        <f>C131+C132+C134+C133</f>
        <v>-158206809.51</v>
      </c>
    </row>
    <row r="131" spans="1:3" ht="58.5" customHeight="1">
      <c r="A131" s="55" t="s">
        <v>243</v>
      </c>
      <c r="B131" s="48" t="s">
        <v>242</v>
      </c>
      <c r="C131" s="15">
        <v>10000</v>
      </c>
    </row>
    <row r="132" spans="1:3" ht="82.5" customHeight="1">
      <c r="A132" s="55" t="s">
        <v>134</v>
      </c>
      <c r="B132" s="48" t="s">
        <v>133</v>
      </c>
      <c r="C132" s="15">
        <v>202102512.64</v>
      </c>
    </row>
    <row r="133" spans="1:3" ht="77.25" customHeight="1">
      <c r="A133" s="55" t="s">
        <v>180</v>
      </c>
      <c r="B133" s="48" t="s">
        <v>179</v>
      </c>
      <c r="C133" s="15">
        <v>-360380655.45</v>
      </c>
    </row>
    <row r="134" spans="1:3" ht="60" customHeight="1">
      <c r="A134" s="55" t="s">
        <v>147</v>
      </c>
      <c r="B134" s="48" t="s">
        <v>146</v>
      </c>
      <c r="C134" s="15">
        <v>61333.3</v>
      </c>
    </row>
    <row r="135" spans="1:3" ht="41.25" customHeight="1">
      <c r="A135" s="64" t="s">
        <v>140</v>
      </c>
      <c r="B135" s="46" t="s">
        <v>135</v>
      </c>
      <c r="C135" s="13">
        <f>C136+C137</f>
        <v>1688601.9799995422</v>
      </c>
    </row>
    <row r="136" spans="1:3" ht="48" customHeight="1">
      <c r="A136" s="55" t="s">
        <v>136</v>
      </c>
      <c r="B136" s="48" t="s">
        <v>137</v>
      </c>
      <c r="C136" s="15">
        <v>-2722792539.01</v>
      </c>
    </row>
    <row r="137" spans="1:3" ht="43.5" customHeight="1">
      <c r="A137" s="55" t="s">
        <v>139</v>
      </c>
      <c r="B137" s="48" t="s">
        <v>138</v>
      </c>
      <c r="C137" s="15">
        <v>2724481140.99</v>
      </c>
    </row>
    <row r="138" spans="1:3" ht="53.25" customHeight="1">
      <c r="A138" s="64" t="s">
        <v>220</v>
      </c>
      <c r="B138" s="12"/>
      <c r="C138" s="13">
        <f>C130+C135+C127</f>
        <v>-6518207.530000478</v>
      </c>
    </row>
    <row r="139" spans="1:3" ht="115.5" customHeight="1">
      <c r="A139" s="83" t="s">
        <v>154</v>
      </c>
      <c r="B139" s="84"/>
      <c r="C139" s="43"/>
    </row>
    <row r="140" spans="1:3" ht="45" customHeight="1" hidden="1">
      <c r="A140" s="41"/>
      <c r="B140" s="42"/>
      <c r="C140" s="29"/>
    </row>
    <row r="141" spans="1:3" ht="33.75" customHeight="1">
      <c r="A141" s="28"/>
      <c r="B141" s="21"/>
      <c r="C141" s="21"/>
    </row>
    <row r="142" spans="1:3" ht="38.25" customHeight="1" hidden="1">
      <c r="A142" s="25" t="s">
        <v>144</v>
      </c>
      <c r="B142" s="26" t="s">
        <v>143</v>
      </c>
      <c r="C142" s="27">
        <v>0</v>
      </c>
    </row>
    <row r="143" spans="1:3" ht="38.25" customHeight="1">
      <c r="A143" s="16"/>
      <c r="B143" s="17"/>
      <c r="C143" s="18"/>
    </row>
    <row r="144" spans="1:3" ht="18.75">
      <c r="A144" s="16"/>
      <c r="B144" s="17"/>
      <c r="C144" s="18"/>
    </row>
    <row r="145" spans="1:3" ht="18.75">
      <c r="A145" s="77" t="s">
        <v>153</v>
      </c>
      <c r="B145" s="78"/>
      <c r="C145" s="18"/>
    </row>
  </sheetData>
  <sheetProtection/>
  <mergeCells count="17">
    <mergeCell ref="A145:B145"/>
    <mergeCell ref="C67:C68"/>
    <mergeCell ref="A66:B66"/>
    <mergeCell ref="A123:B123"/>
    <mergeCell ref="A139:B139"/>
    <mergeCell ref="A124:A125"/>
    <mergeCell ref="B124:B125"/>
    <mergeCell ref="C124:C125"/>
    <mergeCell ref="A9:C9"/>
    <mergeCell ref="A67:A68"/>
    <mergeCell ref="B67:B68"/>
    <mergeCell ref="B1:C1"/>
    <mergeCell ref="B3:C3"/>
    <mergeCell ref="B4:C4"/>
    <mergeCell ref="B2:C2"/>
    <mergeCell ref="A6:C6"/>
    <mergeCell ref="A7:C7"/>
  </mergeCells>
  <printOptions/>
  <pageMargins left="0.984251968503937" right="0.5118110236220472" top="0.984251968503937" bottom="0.7874015748031497" header="0.5118110236220472" footer="0.5118110236220472"/>
  <pageSetup fitToHeight="0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Игнатова Татьяна Анатольевна</cp:lastModifiedBy>
  <cp:lastPrinted>2017-11-10T07:39:03Z</cp:lastPrinted>
  <dcterms:created xsi:type="dcterms:W3CDTF">2008-09-18T08:11:02Z</dcterms:created>
  <dcterms:modified xsi:type="dcterms:W3CDTF">2017-11-10T10:07:40Z</dcterms:modified>
  <cp:category/>
  <cp:version/>
  <cp:contentType/>
  <cp:contentStatus/>
</cp:coreProperties>
</file>