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6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Комментарии" sheetId="9" r:id="rId9"/>
    <sheet name="Список" sheetId="10" state="hidden" r:id="rId10"/>
  </sheets>
  <externalReferences>
    <externalReference r:id="rId13"/>
    <externalReference r:id="rId14"/>
    <externalReference r:id="rId15"/>
  </externalReferences>
  <definedNames>
    <definedName name="Год" localSheetId="8">'[1]Список'!$E$1:$E$14</definedName>
    <definedName name="Год" localSheetId="1">'[1]Список'!$E$1:$E$14</definedName>
    <definedName name="Год">'Список'!$E$1:$E$14</definedName>
    <definedName name="Годы" localSheetId="8">'[1]Список'!$B$1:$B$14</definedName>
    <definedName name="Годы" localSheetId="1">'[1]Список'!$B$1:$B$14</definedName>
    <definedName name="Годы">'Список'!$B$1:$B$14</definedName>
    <definedName name="Дата" localSheetId="8">'[1]Список'!$D$1:$D$57</definedName>
    <definedName name="Дата" localSheetId="1">'[1]Список'!$D$1:$D$57</definedName>
    <definedName name="Дата">'Список'!$D$1:$D$57</definedName>
    <definedName name="_xlnm.Print_Titles" localSheetId="8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_xlnm.Print_Titles" localSheetId="6">'Раздел VI'!$5:$6</definedName>
    <definedName name="Месяцы" localSheetId="8">'[1]Список'!$A$1:$A$4</definedName>
    <definedName name="Месяцы" localSheetId="1">'[1]Список'!$A$1:$A$4</definedName>
    <definedName name="Месяцы">'Список'!$A$1:$A$4</definedName>
    <definedName name="МО" localSheetId="8">'[1]Список'!$C$1:$C$22</definedName>
    <definedName name="МО" localSheetId="1">'[1]Список'!$C$1:$C$22</definedName>
    <definedName name="МО">'Список'!$C$1:$C$22</definedName>
    <definedName name="_xlnm.Print_Area" localSheetId="7">'Раздел VII'!$A$1:$N$31</definedName>
    <definedName name="Перечень" localSheetId="8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8">'[1]Список'!$F$1:$F$2</definedName>
    <definedName name="Список" localSheetId="1">'[1]Список'!$F$1:$F$2</definedName>
    <definedName name="Список" localSheetId="7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<sst xmlns="http://schemas.openxmlformats.org/spreadsheetml/2006/main" count="884" uniqueCount="488">
  <si>
    <t xml:space="preserve">Внесены изменения в решение Думы Белоярского района      от 22.10.2010 г. № 84  "О земельном налоге на межселенной территории Белоярского района", в части установления льготного налогообложения для СОНКО по земельному налогу
</t>
  </si>
  <si>
    <t>01 августа 2017 года</t>
  </si>
  <si>
    <t>семинары-1</t>
  </si>
  <si>
    <t>курсы повышения квалификации -0</t>
  </si>
  <si>
    <t>профессиональная переподготовка- 0</t>
  </si>
  <si>
    <t>другие образовательные мероприятия (указать какие)-0</t>
  </si>
  <si>
    <t>курсы повышения квалификации-0</t>
  </si>
  <si>
    <t>семинары-0</t>
  </si>
  <si>
    <t>общее количество образовательных мероприятий, в т.ч.-1</t>
  </si>
  <si>
    <t xml:space="preserve"> </t>
  </si>
  <si>
    <t>другие образовательные мероприятия (указать какие)- 0</t>
  </si>
  <si>
    <t>общее количество образовательных мероприятий, в т.ч.-0</t>
  </si>
  <si>
    <t xml:space="preserve">Муниципальная программа Белоярского района "Социальная поддержка отдельных категорий граждан на территории  Белоярского района на 2019-2024 годы", подпрограмма 2 «Поддержка социально ориентированных некоммерческих организаций» </t>
  </si>
  <si>
    <t>30 октября 2018 года</t>
  </si>
  <si>
    <t xml:space="preserve">Органами местного самоуправления Белоярского района внесены  изменения в муниципальные программы  в области образования,  культуры, физической культуры и спорта, в части дополнения мероприятиями по поддержке деятельности немуниципальных организаций, в том числе СОНКО, оказывающих услуги в социальной сфере. </t>
  </si>
  <si>
    <t>Х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</si>
  <si>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</si>
  <si>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Обесречение деятельности учереждений в том числе объем средств бюджетных асигнований возможных передачи немуниципальным организациям включая  социально ориентированные некоммерческие организации на предоставление услуг (работ) в сфере культуры</t>
  </si>
  <si>
    <t>31 октября 2018 года</t>
  </si>
  <si>
    <t>Обеспечение деятельности муниципального автономного учреждения физической культуры и спорта Белоярского района «Дворец спорта»,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</si>
  <si>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>Раздел "Для негосударственных поставщиков социальных услуг"</t>
  </si>
  <si>
    <t>http://admbel.ru/services/nko/</t>
  </si>
  <si>
    <t xml:space="preserve"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СОНКО. 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</si>
  <si>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</si>
  <si>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 февраля 2017 года</t>
  </si>
  <si>
    <t>http://admbel.ru/services/nko/uslugi/#tabs-container1</t>
  </si>
  <si>
    <t>Распоряжение комитета по культуре администрации Белоярского района от 01 августа 2016 года № 79-о   "Об утверждении перечня услуг". Внесены изменения в распоряжение комитета по культуре администрации Белоярского района  от 01 августа 2016 года № 79-о, в части дополнения перечня услуг (распоряжение  комитета по культуре администрации Белоярского района от 3 мая 2018 года № 53-о "О внесении изменения в распоряжение комитета по культуре администрации Белоярского района        от 01 августа 2016 года № 79-о").</t>
  </si>
  <si>
    <t>1 августа 2016 года, внес. изм. 3 мая 2018 года</t>
  </si>
  <si>
    <t>79-о, внес.изм. 53-о</t>
  </si>
  <si>
    <t>http://admbel.ru/services/nko/uslugi/3/44884/#tabs-container3</t>
  </si>
  <si>
    <t>76,8 кв.м</t>
  </si>
  <si>
    <t>99,0 кв.м</t>
  </si>
  <si>
    <t>175,8 кв.м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</si>
  <si>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   </t>
  </si>
  <si>
    <t xml:space="preserve"> 17-о</t>
  </si>
  <si>
    <t xml:space="preserve">19 июля 2017 года </t>
  </si>
  <si>
    <t>http://admbel.ru/services/nko/uslugi/3/44884/#tabs-container2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</si>
  <si>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</si>
  <si>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 января 2017 года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</si>
  <si>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              2019 - 2024 годы"</t>
  </si>
  <si>
    <t>25 октября 2018 года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</si>
  <si>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выставок".</t>
  </si>
  <si>
    <t xml:space="preserve">25 октября 2016 года, 19 сентября 2018 года </t>
  </si>
  <si>
    <t>102-о, 78-о</t>
  </si>
  <si>
    <t xml:space="preserve">Постановление администрации Белоярского района «Об утверждении стандартов качества муниципальных услуг (работ) в сфере молодежной политики, физической культуры и спорта» </t>
  </si>
  <si>
    <t xml:space="preserve">10 августа 2016 года                                                                                                      </t>
  </si>
  <si>
    <t xml:space="preserve"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сферах. 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</si>
  <si>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</si>
  <si>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 мая 2017 года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</si>
  <si>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</si>
  <si>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</si>
  <si>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 января 2018 года</t>
  </si>
  <si>
    <t>14-о</t>
  </si>
  <si>
    <t>Приказ муниципального автономного учреждения физической культуры и спорта Белоярского района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некомерческим организациям"</t>
  </si>
  <si>
    <t xml:space="preserve">22 марта 2018 года </t>
  </si>
  <si>
    <t>37-о</t>
  </si>
  <si>
    <t xml:space="preserve"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
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</si>
  <si>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</si>
  <si>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 сентября 2017 года</t>
  </si>
  <si>
    <t>http://admbel.ru/services/nko/reestr/1/48402/#tabs-container1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</si>
  <si>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</si>
  <si>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30 декабря 2016 года</t>
  </si>
  <si>
    <t>158-о</t>
  </si>
  <si>
    <t>http://admbel.ru/services/nko/reestr/#tabs-container3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</si>
  <si>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</si>
  <si>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>Приказ Комитета по делам молодежи, физической культуре и спорту администрации Белоярского района "Об утверждении реестра поставщиков услуг в сфере физической культуры и спорта Белоярского района и системы мониторинга содержания и качества физкультурно-оздоровительных услуг в Белоярском районе"</t>
  </si>
  <si>
    <t>№ 26-о</t>
  </si>
  <si>
    <t xml:space="preserve">http://admbel.ru/services/nko/npa/#tabs-container3 </t>
  </si>
  <si>
    <t>27 сентября 2017 года</t>
  </si>
  <si>
    <t>10 октября 2017 года</t>
  </si>
  <si>
    <t>В настоящее время ведется работа по созданию ресурсного центра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</si>
  <si>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организаций)"</t>
  </si>
  <si>
    <t>24 ноября 2017 года</t>
  </si>
  <si>
    <t xml:space="preserve">Постановление администрации Белоярского района " Об утверждении Перечня муниципального имущества свободного от прав третьих лиц (за исключением имущественных прав некоммерческих организаций) </t>
  </si>
  <si>
    <t xml:space="preserve">21 декабря 2017 года                                                                                                   </t>
  </si>
  <si>
    <t>http://admbel.ru/services/nko/municipal/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</si>
  <si>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</si>
  <si>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</si>
  <si>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</si>
  <si>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</si>
  <si>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</si>
  <si>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</si>
  <si>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</si>
  <si>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</si>
  <si>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</si>
  <si>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</si>
  <si>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</si>
  <si>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</si>
  <si>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</si>
  <si>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</si>
  <si>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</si>
  <si>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</si>
  <si>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</si>
  <si>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</si>
  <si>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</si>
  <si>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</si>
  <si>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</si>
  <si>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</si>
  <si>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</si>
  <si>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</si>
  <si>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</si>
  <si>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</si>
  <si>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</si>
  <si>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</si>
  <si>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</si>
  <si>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</si>
  <si>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</si>
  <si>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</si>
  <si>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</si>
  <si>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</si>
  <si>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</si>
  <si>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</si>
  <si>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</si>
  <si>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</si>
  <si>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</si>
  <si>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</si>
  <si>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</si>
  <si>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</si>
  <si>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</si>
  <si>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</si>
  <si>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</si>
  <si>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</si>
  <si>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</si>
  <si>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</si>
  <si>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</si>
  <si>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</si>
  <si>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</si>
  <si>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</si>
  <si>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</si>
  <si>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</si>
  <si>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</si>
  <si>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</si>
  <si>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</si>
  <si>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</si>
  <si>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</si>
  <si>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</si>
  <si>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</si>
  <si>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</si>
  <si>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</si>
  <si>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</si>
  <si>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</si>
  <si>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</si>
  <si>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</si>
  <si>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</si>
  <si>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</si>
  <si>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</si>
  <si>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</si>
  <si>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</si>
  <si>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</si>
  <si>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</si>
  <si>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</si>
  <si>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</si>
  <si>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</si>
  <si>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</si>
  <si>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</si>
  <si>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</si>
  <si>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</si>
  <si>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</si>
  <si>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</si>
  <si>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</si>
  <si>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</si>
  <si>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</si>
  <si>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</si>
  <si>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</si>
  <si>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</si>
  <si>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</si>
  <si>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</si>
  <si>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</si>
  <si>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</si>
  <si>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</si>
  <si>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</si>
  <si>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</si>
  <si>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</si>
  <si>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</si>
  <si>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</si>
  <si>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</si>
  <si>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</si>
  <si>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</si>
  <si>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</si>
  <si>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</si>
  <si>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</si>
  <si>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</si>
  <si>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</si>
  <si>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</si>
  <si>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</si>
  <si>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</si>
  <si>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</si>
  <si>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</si>
  <si>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</si>
  <si>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</si>
  <si>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</si>
  <si>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</si>
  <si>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</si>
  <si>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</si>
  <si>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</si>
  <si>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</si>
  <si>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</si>
  <si>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</si>
  <si>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</si>
  <si>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</si>
  <si>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</si>
  <si>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</si>
  <si>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</si>
  <si>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</si>
  <si>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</si>
  <si>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</si>
  <si>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</si>
  <si>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</si>
  <si>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</si>
  <si>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</si>
  <si>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</si>
  <si>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</si>
  <si>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</si>
  <si>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</si>
  <si>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</si>
  <si>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</si>
  <si>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</si>
  <si>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</si>
  <si>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</si>
  <si>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</si>
  <si>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</si>
  <si>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</si>
  <si>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50% - передача мун.имущества в аренду, 100 %- передача мун.имущества в безвозмездное пользование</t>
  </si>
  <si>
    <t>50% и100%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</si>
  <si>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</si>
  <si>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</si>
  <si>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</si>
  <si>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</si>
  <si>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</si>
  <si>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</si>
  <si>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</si>
  <si>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</si>
  <si>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</si>
  <si>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</si>
  <si>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</si>
  <si>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</si>
  <si>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</si>
  <si>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</si>
  <si>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</si>
  <si>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</si>
  <si>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</si>
  <si>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</si>
  <si>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</si>
  <si>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</si>
  <si>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</si>
  <si>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</si>
  <si>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</si>
  <si>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</si>
  <si>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Налоговая поддержка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</si>
  <si>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</si>
  <si>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</si>
  <si>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</si>
  <si>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</si>
  <si>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</si>
  <si>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</si>
  <si>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</si>
  <si>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</si>
  <si>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</si>
  <si>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</si>
  <si>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</si>
  <si>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</si>
  <si>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</si>
  <si>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</si>
  <si>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</si>
  <si>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</si>
  <si>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</si>
  <si>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</si>
  <si>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</si>
  <si>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</si>
  <si>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</si>
  <si>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</si>
  <si>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</si>
  <si>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</si>
  <si>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</si>
  <si>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</si>
  <si>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</si>
  <si>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</si>
  <si>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</si>
  <si>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</si>
  <si>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</si>
  <si>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 xml:space="preserve"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 </t>
  </si>
  <si>
    <t>15 апреля 2014 года</t>
  </si>
  <si>
    <t>образование  (включая молодежную политику)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</si>
  <si>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</si>
  <si>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</si>
  <si>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</si>
  <si>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</si>
  <si>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</si>
  <si>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</si>
  <si>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</si>
  <si>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</si>
  <si>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</si>
  <si>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</si>
  <si>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</si>
  <si>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</si>
  <si>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</si>
  <si>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</si>
  <si>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</si>
  <si>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</si>
  <si>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</si>
  <si>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</si>
  <si>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</si>
  <si>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</si>
  <si>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</si>
  <si>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</si>
  <si>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</si>
  <si>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</si>
  <si>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Создание ресурсного центра поддержки СО НКО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</si>
  <si>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</si>
  <si>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Установление льготного налогообложения для СО НКО по земельному налогу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</si>
  <si>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</si>
  <si>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</si>
  <si>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</si>
  <si>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</si>
  <si>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Размер предоставляемой льготы по земельному налогу для СО НКО</t>
  </si>
  <si>
    <t>(немуниципальным) поставщикам, в том числе СО НКО, на оказание услуг (выполнение работ) в социальной сфере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</si>
  <si>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фактического предоставления СО НКО муниципального имущества во владение и (или) пользование, указывается размер предоставляемой льготы и количество СО 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</si>
  <si>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по земельному налогу, указывается размер льготы и количество СО НКО, которым предоставлена льгота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</si>
  <si>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</si>
  <si>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</si>
  <si>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</si>
  <si>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</si>
  <si>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</t>
    </r>
    <r>
      <rPr>
        <vertAlign val="superscript"/>
        <sz val="11"/>
        <rFont val="Times New Roman"/>
        <family val="1"/>
      </rPr>
      <t>1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</si>
  <si>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</si>
  <si>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</si>
  <si>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</si>
  <si>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</si>
  <si>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</si>
  <si>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</si>
  <si>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</si>
  <si>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</si>
  <si>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</si>
  <si>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</si>
  <si>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</si>
  <si>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</si>
  <si>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</si>
  <si>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</si>
  <si>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</si>
  <si>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</si>
  <si>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</si>
  <si>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</si>
  <si>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</si>
  <si>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</si>
  <si>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</si>
  <si>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</si>
  <si>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</si>
  <si>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</si>
  <si>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</si>
  <si>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</si>
  <si>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</si>
  <si>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</si>
  <si>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</si>
  <si>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</si>
  <si>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</si>
  <si>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</si>
  <si>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</si>
  <si>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</si>
  <si>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</si>
  <si>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</si>
  <si>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</si>
  <si>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</si>
  <si>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</si>
  <si>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</si>
  <si>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</si>
  <si>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</si>
  <si>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</si>
  <si>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</si>
  <si>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</si>
  <si>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</si>
  <si>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</si>
  <si>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</si>
  <si>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</si>
  <si>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</si>
  <si>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</si>
  <si>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</si>
  <si>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</si>
  <si>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</si>
  <si>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</si>
  <si>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</si>
  <si>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</si>
  <si>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</si>
  <si>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</si>
  <si>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</si>
  <si>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</si>
  <si>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</si>
  <si>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</si>
  <si>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</si>
  <si>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</si>
  <si>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</si>
  <si>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</si>
  <si>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</si>
  <si>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</si>
  <si>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</si>
  <si>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</si>
  <si>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</si>
  <si>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</si>
  <si>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</si>
  <si>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</si>
  <si>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</si>
  <si>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</si>
  <si>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Содействие развитию негосударственного сектора в сфере образования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</si>
  <si>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</si>
  <si>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</si>
  <si>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</si>
  <si>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</si>
  <si>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от ___.___.2019 № _____________</t>
  </si>
  <si>
    <t>Количество СО НКО, которым предоставлены помещения муниципального имущества, единиц</t>
  </si>
  <si>
    <t>Количество СО НКО, которым предоставлена льгота по земельному налогу, единиц</t>
  </si>
  <si>
    <t>количество участников, человек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</si>
  <si>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</si>
  <si>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</si>
  <si>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</si>
  <si>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</si>
  <si>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</si>
  <si>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</si>
  <si>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</si>
  <si>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</si>
  <si>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</si>
  <si>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</si>
  <si>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</si>
  <si>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</si>
  <si>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</si>
  <si>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</si>
  <si>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</si>
  <si>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</si>
  <si>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</si>
  <si>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</si>
  <si>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</si>
  <si>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</si>
  <si>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</si>
  <si>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</si>
  <si>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</si>
  <si>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</si>
  <si>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</si>
  <si>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</si>
  <si>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</si>
  <si>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t xml:space="preserve">Реализация дополнительных общеразвивающих программ художественной и социально-педагогической направленности </t>
  </si>
  <si>
    <t>Организация, проведение  мероприятий</t>
  </si>
  <si>
    <t>Создание экспозиций (выставок) музеев, организация выездных выставок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</si>
  <si>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</si>
  <si>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</si>
  <si>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</si>
  <si>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</si>
  <si>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t>Количество услуг (работ), запланированных к передаче (переданных)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</si>
  <si>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</si>
  <si>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</si>
  <si>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</si>
  <si>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</si>
  <si>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</si>
  <si>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</si>
  <si>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t>количество участников образовательных мероприятий с территории муниципального образования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</si>
  <si>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</si>
  <si>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Размер льготы СО НКО при предоставлении недвижимого имущества в аренду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</si>
  <si>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НКО, размер льготы равен 100%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</si>
  <si>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</si>
  <si>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</si>
  <si>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</si>
  <si>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отражается объем средств из строки 4 раздела II Отчета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</si>
  <si>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</si>
  <si>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t>Информационная поддержка</t>
  </si>
  <si>
    <t>ИТОГО УСЛУГ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</si>
  <si>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</si>
  <si>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</si>
  <si>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</si>
  <si>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</si>
  <si>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</si>
  <si>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</si>
  <si>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</si>
  <si>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                 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         </t>
  </si>
  <si>
    <t>17 августа 2017 года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</si>
  <si>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</si>
  <si>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</si>
  <si>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г. Белоярский,  ул. Центральная, д. 9</t>
  </si>
  <si>
    <t xml:space="preserve">тел. 8(34670)62-106, факс (34670) 2-16-65,                                   </t>
  </si>
  <si>
    <t xml:space="preserve">e-mail: SokolNV@admbel.ru 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</si>
  <si>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       </t>
  </si>
  <si>
    <t>31 августа 2016 года</t>
  </si>
  <si>
    <t>280-р</t>
  </si>
  <si>
    <t>Комитет по социальной политике администрации Белоярского района</t>
  </si>
  <si>
    <r>
      <t>Распоряжение администрации Белоярского района  "О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– 2020 годы"</t>
    </r>
    <r>
      <rPr>
        <b/>
        <sz val="12"/>
        <color indexed="8"/>
        <rFont val="Times New Roman"/>
        <family val="1"/>
      </rPr>
      <t xml:space="preserve">  </t>
    </r>
  </si>
  <si>
    <t>Полякова Любовь Ивановна</t>
  </si>
  <si>
    <t>Председатель Комитета по социальной политике администрации Белоярского района</t>
  </si>
  <si>
    <t>8 (34670) 2-57-76</t>
  </si>
  <si>
    <t xml:space="preserve">e-mail: Socpolitika86@admbel.ru </t>
  </si>
  <si>
    <t>Распоряжение администрации Белоярского района «О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годы»</t>
  </si>
  <si>
    <t>О внесении изменений в приложение распоряжения администрации Белоярского района от 31 августа 2016 года № 280-р</t>
  </si>
  <si>
    <t>27 декабря 2018 года</t>
  </si>
  <si>
    <t>391-р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</si>
</sst>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 indent="2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1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 indent="1"/>
    </xf>
    <xf numFmtId="49" fontId="11" fillId="0" borderId="15" xfId="0" applyNumberFormat="1" applyFont="1" applyFill="1" applyBorder="1" applyAlignment="1">
      <alignment horizontal="left" vertical="top" wrapText="1" indent="2"/>
    </xf>
    <xf numFmtId="49" fontId="11" fillId="0" borderId="11" xfId="0" applyNumberFormat="1" applyFont="1" applyFill="1" applyBorder="1" applyAlignment="1">
      <alignment horizontal="left" vertical="top" wrapText="1" indent="2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left" vertical="top"/>
    </xf>
    <xf numFmtId="14" fontId="11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1" fillId="0" borderId="11" xfId="0" applyNumberFormat="1" applyFont="1" applyBorder="1" applyAlignment="1">
      <alignment horizontal="left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4" fontId="11" fillId="24" borderId="16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4" fontId="11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2"/>
    </xf>
    <xf numFmtId="0" fontId="11" fillId="5" borderId="11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 indent="3"/>
    </xf>
    <xf numFmtId="0" fontId="2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 indent="3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49" fontId="11" fillId="20" borderId="11" xfId="0" applyNumberFormat="1" applyFont="1" applyFill="1" applyBorder="1" applyAlignment="1">
      <alignment horizontal="center" vertical="top" wrapText="1"/>
    </xf>
    <xf numFmtId="0" fontId="11" fillId="20" borderId="11" xfId="0" applyFont="1" applyFill="1" applyBorder="1" applyAlignment="1">
      <alignment horizontal="left" vertical="top" wrapText="1"/>
    </xf>
    <xf numFmtId="49" fontId="2" fillId="20" borderId="11" xfId="0" applyNumberFormat="1" applyFont="1" applyFill="1" applyBorder="1" applyAlignment="1">
      <alignment horizontal="center" vertical="top" wrapText="1"/>
    </xf>
    <xf numFmtId="0" fontId="8" fillId="20" borderId="11" xfId="0" applyFont="1" applyFill="1" applyBorder="1" applyAlignment="1">
      <alignment horizontal="left" vertical="top" wrapText="1"/>
    </xf>
    <xf numFmtId="0" fontId="11" fillId="20" borderId="16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2"/>
    </xf>
    <xf numFmtId="0" fontId="23" fillId="0" borderId="15" xfId="0" applyFont="1" applyBorder="1" applyAlignment="1">
      <alignment horizontal="left" vertical="top" wrapText="1" indent="2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2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vertical="top" wrapText="1"/>
    </xf>
    <xf numFmtId="1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NumberFormat="1" applyFont="1" applyBorder="1" applyAlignment="1">
      <alignment horizontal="justify" vertical="top" wrapText="1"/>
    </xf>
    <xf numFmtId="0" fontId="11" fillId="0" borderId="11" xfId="42" applyFont="1" applyBorder="1" applyAlignment="1" applyProtection="1">
      <alignment horizontal="justify" wrapText="1"/>
      <protection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distributed" wrapText="1"/>
    </xf>
    <xf numFmtId="0" fontId="11" fillId="0" borderId="11" xfId="0" applyFont="1" applyBorder="1" applyAlignment="1">
      <alignment horizontal="justify" vertical="distributed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3" fillId="0" borderId="11" xfId="42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44" fillId="0" borderId="11" xfId="42" applyFont="1" applyFill="1" applyBorder="1" applyAlignment="1" applyProtection="1">
      <alignment horizontal="left" vertical="top" wrapText="1"/>
      <protection/>
    </xf>
    <xf numFmtId="0" fontId="43" fillId="0" borderId="11" xfId="42" applyFill="1" applyBorder="1" applyAlignment="1">
      <alignment horizontal="left" vertical="top" wrapText="1"/>
    </xf>
    <xf numFmtId="0" fontId="43" fillId="0" borderId="11" xfId="42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6" fillId="0" borderId="3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6" fillId="0" borderId="11" xfId="0" applyFont="1" applyBorder="1" applyAlignment="1">
      <alignment horizontal="left" vertical="top" wrapText="1"/>
    </xf>
    <xf numFmtId="0" fontId="43" fillId="0" borderId="11" xfId="42" applyFill="1" applyBorder="1" applyAlignment="1">
      <alignment horizontal="left" vertical="top" wrapText="1"/>
    </xf>
    <xf numFmtId="0" fontId="2" fillId="0" borderId="11" xfId="0" applyFont="1" applyBorder="1" applyAlignment="1">
      <alignment horizontal="justify" wrapText="1"/>
    </xf>
    <xf numFmtId="0" fontId="11" fillId="0" borderId="11" xfId="0" applyFont="1" applyFill="1" applyBorder="1" applyAlignment="1">
      <alignment horizontal="justify" vertical="center" wrapText="1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0" fontId="11" fillId="0" borderId="11" xfId="0" applyFont="1" applyFill="1" applyBorder="1" applyAlignment="1">
      <alignment horizontal="left" vertical="top" wrapText="1" indent="2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164" fontId="11" fillId="0" borderId="11" xfId="0" applyNumberFormat="1" applyFont="1" applyFill="1" applyBorder="1" applyAlignment="1">
      <alignment horizontal="center" vertical="center"/>
    </xf>
    <xf numFmtId="164" fontId="11" fillId="24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0" fontId="48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11" fillId="24" borderId="11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 indent="2"/>
    </xf>
    <xf numFmtId="0" fontId="11" fillId="0" borderId="33" xfId="0" applyFont="1" applyBorder="1" applyAlignment="1">
      <alignment horizontal="left" vertical="top" wrapText="1" indent="2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justify" vertical="top" wrapText="1"/>
    </xf>
    <xf numFmtId="164" fontId="11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top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20" xfId="0" applyFont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 indent="2"/>
    </xf>
    <xf numFmtId="0" fontId="11" fillId="0" borderId="18" xfId="0" applyFont="1" applyFill="1" applyBorder="1" applyAlignment="1">
      <alignment horizontal="left" vertical="top" wrapText="1" indent="2"/>
    </xf>
    <xf numFmtId="0" fontId="11" fillId="0" borderId="16" xfId="0" applyFont="1" applyFill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64" fontId="11" fillId="5" borderId="12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3" fontId="2" fillId="6" borderId="11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center"/>
    </xf>
    <xf numFmtId="14" fontId="11" fillId="20" borderId="15" xfId="0" applyNumberFormat="1" applyFont="1" applyFill="1" applyBorder="1" applyAlignment="1">
      <alignment horizontal="center" vertical="center" wrapText="1"/>
    </xf>
    <xf numFmtId="14" fontId="11" fillId="20" borderId="13" xfId="0" applyNumberFormat="1" applyFont="1" applyFill="1" applyBorder="1" applyAlignment="1">
      <alignment horizontal="center" vertical="center" wrapText="1"/>
    </xf>
    <xf numFmtId="14" fontId="11" fillId="20" borderId="14" xfId="0" applyNumberFormat="1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" fillId="20" borderId="15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1" fillId="20" borderId="15" xfId="0" applyFont="1" applyFill="1" applyBorder="1" applyAlignment="1">
      <alignment horizontal="center" vertical="top" wrapText="1"/>
    </xf>
    <xf numFmtId="0" fontId="11" fillId="20" borderId="13" xfId="0" applyFont="1" applyFill="1" applyBorder="1" applyAlignment="1">
      <alignment horizontal="center" vertical="top" wrapText="1"/>
    </xf>
    <xf numFmtId="0" fontId="11" fillId="20" borderId="14" xfId="0" applyFont="1" applyFill="1" applyBorder="1" applyAlignment="1">
      <alignment horizontal="center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bat\&#1050;&#1044;&#1052;,%20&#1060;&#1050;%20&#1080;%20&#1057;\&#1053;&#1050;&#1054;%20&#1080;%20&#1074;&#1089;&#1077;-&#1074;&#1089;&#1077;-&#1074;&#1089;&#1077;\&#1060;&#1086;&#1088;&#1084;&#1099;%20&#1086;&#1090;&#1095;&#1077;&#1090;&#1072;%20&#1053;&#1054;&#1042;&#1067;&#1045;%20&#1076;&#1083;&#1103;%20&#1050;%20&#1087;&#1086;%20&#1057;&#1055;\4%20&#1082;&#1074;&#1072;&#1088;&#1090;&#1072;&#1083;%202018\&#1050;&#1086;&#1087;&#1080;&#1103;%20&#1054;&#1058;&#1063;&#1045;&#1058;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Раздел VI"/>
      <sheetName val="Раздел VII"/>
      <sheetName val="Комментарии"/>
      <sheetName val="Список"/>
    </sheetNames>
    <sheetDataSet>
      <sheetData sheetId="1">
        <row r="66">
          <cell r="C66" t="str">
            <v>Постановление администрации Белоярского района «Об утверждении муниципальной программы Белоярского района «Развитие физической культуры, спорта и молодежной политики на территории Белоярского района на 2019 – 2024 годы» </v>
          </cell>
        </row>
        <row r="68">
          <cell r="C68">
            <v>1052</v>
          </cell>
        </row>
        <row r="144">
          <cell r="C144" t="str">
            <v>24-о</v>
          </cell>
        </row>
      </sheetData>
      <sheetData sheetId="5">
        <row r="32">
          <cell r="B32" t="str">
            <v>Организация и проведение официальных физкультурных (физкультурно-оздоровительных) мероприятий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bel.ru/services/nko/" TargetMode="External" /><Relationship Id="rId2" Type="http://schemas.openxmlformats.org/officeDocument/2006/relationships/hyperlink" Target="http://admbel.ru/services/nko/uslugi/#tabs-container1" TargetMode="External" /><Relationship Id="rId3" Type="http://schemas.openxmlformats.org/officeDocument/2006/relationships/hyperlink" Target="http://admbel.ru/services/nko/uslugi/3/44884/#tabs-container3" TargetMode="External" /><Relationship Id="rId4" Type="http://schemas.openxmlformats.org/officeDocument/2006/relationships/hyperlink" Target="http://admbel.ru/services/nko/uslugi/3/44884/#tabs-container2" TargetMode="External" /><Relationship Id="rId5" Type="http://schemas.openxmlformats.org/officeDocument/2006/relationships/hyperlink" Target="http://admbel.ru/services/nko/npa/#tabs-container3%20" TargetMode="External" /><Relationship Id="rId6" Type="http://schemas.openxmlformats.org/officeDocument/2006/relationships/hyperlink" Target="http://admbel.ru/services/nko/municipal/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4" width="11.421875" style="2" customWidth="1"/>
    <col min="15" max="16384" width="9.140625" style="2" customWidth="1"/>
  </cols>
  <sheetData>
    <row r="1" spans="11:12" ht="20.25">
      <c r="K1" s="59"/>
      <c r="L1" s="66" t="s">
        <v>275</v>
      </c>
    </row>
    <row r="2" spans="11:12" ht="20.25">
      <c r="K2" s="59"/>
      <c r="L2" s="66" t="s">
        <v>405</v>
      </c>
    </row>
    <row r="9" spans="1:12" s="3" customFormat="1" ht="23.25">
      <c r="A9" s="232" t="s">
        <v>116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" s="3" customFormat="1" ht="23.25">
      <c r="A10" s="232" t="s">
        <v>115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5"/>
      <c r="N10" s="5"/>
    </row>
    <row r="11" spans="1:14" s="3" customFormat="1" ht="23.25">
      <c r="A11" s="11"/>
      <c r="B11" s="11"/>
      <c r="C11" s="11"/>
      <c r="D11" s="233" t="s">
        <v>96</v>
      </c>
      <c r="E11" s="233"/>
      <c r="F11" s="233"/>
      <c r="G11" s="233"/>
      <c r="H11" s="233"/>
      <c r="I11" s="233"/>
      <c r="J11" s="11"/>
      <c r="K11" s="11"/>
      <c r="L11" s="11"/>
      <c r="M11" s="11"/>
      <c r="N11" s="11"/>
    </row>
    <row r="12" spans="2:14" ht="20.25">
      <c r="B12" s="10"/>
      <c r="D12" s="234" t="s">
        <v>76</v>
      </c>
      <c r="E12" s="234"/>
      <c r="F12" s="234"/>
      <c r="G12" s="234"/>
      <c r="H12" s="234"/>
      <c r="I12" s="234"/>
      <c r="J12" s="10"/>
      <c r="K12" s="10"/>
      <c r="L12" s="6"/>
      <c r="M12" s="6"/>
      <c r="N12" s="6"/>
    </row>
    <row r="13" spans="1:14" s="3" customFormat="1" ht="23.25">
      <c r="A13" s="232" t="s">
        <v>112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5"/>
      <c r="N13" s="5"/>
    </row>
    <row r="14" spans="1:14" s="3" customFormat="1" ht="23.25">
      <c r="A14" s="232" t="s">
        <v>113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5"/>
      <c r="N14" s="5"/>
    </row>
    <row r="15" spans="1:14" s="3" customFormat="1" ht="23.25">
      <c r="A15" s="232" t="s">
        <v>114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5"/>
      <c r="N15" s="5"/>
    </row>
    <row r="16" spans="1:14" s="3" customFormat="1" ht="23.25">
      <c r="A16" s="5"/>
      <c r="B16" s="5"/>
      <c r="C16" s="5"/>
      <c r="D16" s="5"/>
      <c r="F16" s="12" t="s">
        <v>81</v>
      </c>
      <c r="G16" s="13" t="s">
        <v>79</v>
      </c>
      <c r="H16" s="13">
        <v>2019</v>
      </c>
      <c r="I16" s="14" t="s">
        <v>82</v>
      </c>
      <c r="J16" s="5"/>
      <c r="K16" s="5"/>
      <c r="L16" s="5"/>
      <c r="M16" s="5"/>
      <c r="N16" s="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" bestFit="1" customWidth="1"/>
    <col min="2" max="2" width="6.421875" style="4" bestFit="1" customWidth="1"/>
    <col min="3" max="3" width="32.28125" style="7" bestFit="1" customWidth="1"/>
    <col min="4" max="4" width="13.00390625" style="26" bestFit="1" customWidth="1"/>
    <col min="5" max="5" width="13.28125" style="26" customWidth="1"/>
    <col min="6" max="6" width="5.421875" style="4" bestFit="1" customWidth="1"/>
    <col min="7" max="7" width="32.140625" style="4" bestFit="1" customWidth="1"/>
    <col min="8" max="8" width="37.421875" style="4" bestFit="1" customWidth="1"/>
    <col min="9" max="16384" width="9.140625" style="4" customWidth="1"/>
  </cols>
  <sheetData>
    <row r="1" spans="1:8" ht="18.75">
      <c r="A1" s="4" t="s">
        <v>78</v>
      </c>
      <c r="B1" s="26">
        <v>2017</v>
      </c>
      <c r="C1" s="8" t="s">
        <v>83</v>
      </c>
      <c r="D1" s="55">
        <v>42736</v>
      </c>
      <c r="E1" s="26" t="s">
        <v>119</v>
      </c>
      <c r="F1" s="4" t="s">
        <v>269</v>
      </c>
      <c r="G1" s="4" t="s">
        <v>272</v>
      </c>
      <c r="H1" s="4" t="s">
        <v>329</v>
      </c>
    </row>
    <row r="2" spans="1:8" ht="18.75">
      <c r="A2" s="4" t="s">
        <v>79</v>
      </c>
      <c r="B2" s="26">
        <v>2018</v>
      </c>
      <c r="C2" s="8" t="s">
        <v>84</v>
      </c>
      <c r="D2" s="55">
        <v>42826</v>
      </c>
      <c r="E2" s="26" t="s">
        <v>225</v>
      </c>
      <c r="F2" s="4" t="s">
        <v>270</v>
      </c>
      <c r="G2" s="4" t="s">
        <v>271</v>
      </c>
      <c r="H2" s="4" t="s">
        <v>330</v>
      </c>
    </row>
    <row r="3" spans="1:8" ht="18.75">
      <c r="A3" s="4" t="s">
        <v>77</v>
      </c>
      <c r="B3" s="26">
        <v>2019</v>
      </c>
      <c r="C3" s="8" t="s">
        <v>85</v>
      </c>
      <c r="D3" s="55">
        <v>42917</v>
      </c>
      <c r="E3" s="26" t="s">
        <v>229</v>
      </c>
      <c r="G3" s="4" t="s">
        <v>411</v>
      </c>
      <c r="H3" s="4" t="s">
        <v>331</v>
      </c>
    </row>
    <row r="4" spans="1:8" ht="18.75">
      <c r="A4" s="4" t="s">
        <v>80</v>
      </c>
      <c r="B4" s="26">
        <v>2020</v>
      </c>
      <c r="C4" s="8" t="s">
        <v>86</v>
      </c>
      <c r="D4" s="55">
        <v>43009</v>
      </c>
      <c r="E4" s="26" t="s">
        <v>230</v>
      </c>
      <c r="H4" s="4" t="s">
        <v>332</v>
      </c>
    </row>
    <row r="5" spans="2:8" ht="18.75">
      <c r="B5" s="26">
        <v>2021</v>
      </c>
      <c r="C5" s="9" t="s">
        <v>87</v>
      </c>
      <c r="D5" s="55">
        <v>43101</v>
      </c>
      <c r="E5" s="26" t="s">
        <v>231</v>
      </c>
      <c r="H5" s="4" t="s">
        <v>333</v>
      </c>
    </row>
    <row r="6" spans="2:8" ht="18.75">
      <c r="B6" s="26">
        <v>2022</v>
      </c>
      <c r="C6" s="8" t="s">
        <v>88</v>
      </c>
      <c r="D6" s="55">
        <v>43191</v>
      </c>
      <c r="E6" s="26" t="s">
        <v>232</v>
      </c>
      <c r="H6" s="4" t="s">
        <v>334</v>
      </c>
    </row>
    <row r="7" spans="2:8" ht="18.75">
      <c r="B7" s="26">
        <v>2023</v>
      </c>
      <c r="C7" s="8" t="s">
        <v>89</v>
      </c>
      <c r="D7" s="55">
        <v>43282</v>
      </c>
      <c r="E7" s="26" t="s">
        <v>233</v>
      </c>
      <c r="H7" s="4" t="s">
        <v>335</v>
      </c>
    </row>
    <row r="8" spans="2:8" ht="18.75">
      <c r="B8" s="26">
        <v>2024</v>
      </c>
      <c r="C8" s="8" t="s">
        <v>90</v>
      </c>
      <c r="D8" s="55">
        <v>43374</v>
      </c>
      <c r="E8" s="26" t="s">
        <v>234</v>
      </c>
      <c r="H8" s="4" t="s">
        <v>336</v>
      </c>
    </row>
    <row r="9" spans="2:8" ht="18.75">
      <c r="B9" s="26">
        <v>2025</v>
      </c>
      <c r="C9" s="8" t="s">
        <v>91</v>
      </c>
      <c r="D9" s="55">
        <v>43466</v>
      </c>
      <c r="E9" s="26" t="s">
        <v>235</v>
      </c>
      <c r="H9" s="4" t="s">
        <v>337</v>
      </c>
    </row>
    <row r="10" spans="2:8" ht="18.75">
      <c r="B10" s="26">
        <v>2026</v>
      </c>
      <c r="C10" s="8" t="s">
        <v>92</v>
      </c>
      <c r="D10" s="55">
        <v>43556</v>
      </c>
      <c r="E10" s="26" t="s">
        <v>236</v>
      </c>
      <c r="H10" s="4" t="s">
        <v>338</v>
      </c>
    </row>
    <row r="11" spans="2:8" ht="18.75">
      <c r="B11" s="26">
        <v>2027</v>
      </c>
      <c r="C11" s="8" t="s">
        <v>93</v>
      </c>
      <c r="D11" s="55">
        <v>43647</v>
      </c>
      <c r="E11" s="26" t="s">
        <v>237</v>
      </c>
      <c r="H11" s="4" t="s">
        <v>339</v>
      </c>
    </row>
    <row r="12" spans="2:8" ht="18.75">
      <c r="B12" s="26">
        <v>2028</v>
      </c>
      <c r="C12" s="8" t="s">
        <v>94</v>
      </c>
      <c r="D12" s="55">
        <v>43739</v>
      </c>
      <c r="E12" s="26" t="s">
        <v>238</v>
      </c>
      <c r="H12" s="4" t="s">
        <v>340</v>
      </c>
    </row>
    <row r="13" spans="2:8" ht="18.75">
      <c r="B13" s="26">
        <v>2029</v>
      </c>
      <c r="C13" s="8" t="s">
        <v>95</v>
      </c>
      <c r="D13" s="55">
        <v>43831</v>
      </c>
      <c r="E13" s="26" t="s">
        <v>239</v>
      </c>
      <c r="H13" s="4" t="s">
        <v>341</v>
      </c>
    </row>
    <row r="14" spans="2:8" ht="18.75">
      <c r="B14" s="26">
        <v>2030</v>
      </c>
      <c r="C14" s="8" t="s">
        <v>96</v>
      </c>
      <c r="D14" s="55">
        <v>43922</v>
      </c>
      <c r="E14" s="26" t="s">
        <v>240</v>
      </c>
      <c r="H14" s="4" t="s">
        <v>342</v>
      </c>
    </row>
    <row r="15" spans="3:8" ht="18.75">
      <c r="C15" s="9" t="s">
        <v>97</v>
      </c>
      <c r="D15" s="55">
        <v>44013</v>
      </c>
      <c r="H15" s="4" t="s">
        <v>343</v>
      </c>
    </row>
    <row r="16" spans="3:8" ht="18.75">
      <c r="C16" s="8" t="s">
        <v>98</v>
      </c>
      <c r="D16" s="55">
        <v>44105</v>
      </c>
      <c r="H16" s="4" t="s">
        <v>344</v>
      </c>
    </row>
    <row r="17" spans="3:8" ht="18.75">
      <c r="C17" s="8" t="s">
        <v>99</v>
      </c>
      <c r="D17" s="55">
        <v>44197</v>
      </c>
      <c r="H17" s="4" t="s">
        <v>345</v>
      </c>
    </row>
    <row r="18" spans="3:8" ht="18.75">
      <c r="C18" s="8" t="s">
        <v>100</v>
      </c>
      <c r="D18" s="55">
        <v>44287</v>
      </c>
      <c r="H18" s="4" t="s">
        <v>346</v>
      </c>
    </row>
    <row r="19" spans="3:8" ht="18.75">
      <c r="C19" s="8" t="s">
        <v>101</v>
      </c>
      <c r="D19" s="55">
        <v>44378</v>
      </c>
      <c r="H19" s="4" t="s">
        <v>347</v>
      </c>
    </row>
    <row r="20" spans="3:8" ht="18.75">
      <c r="C20" s="8" t="s">
        <v>102</v>
      </c>
      <c r="D20" s="55">
        <v>44470</v>
      </c>
      <c r="H20" s="4" t="s">
        <v>348</v>
      </c>
    </row>
    <row r="21" spans="3:8" ht="18.75">
      <c r="C21" s="8" t="s">
        <v>103</v>
      </c>
      <c r="D21" s="55">
        <v>44562</v>
      </c>
      <c r="H21" s="4" t="s">
        <v>349</v>
      </c>
    </row>
    <row r="22" spans="3:8" ht="18.75">
      <c r="C22" s="8" t="s">
        <v>104</v>
      </c>
      <c r="D22" s="55">
        <v>44652</v>
      </c>
      <c r="H22" s="4" t="s">
        <v>350</v>
      </c>
    </row>
    <row r="23" spans="4:8" ht="18.75">
      <c r="D23" s="55">
        <v>44743</v>
      </c>
      <c r="H23" s="4" t="s">
        <v>351</v>
      </c>
    </row>
    <row r="24" spans="3:8" ht="18.75">
      <c r="C24" s="8"/>
      <c r="D24" s="55">
        <v>44835</v>
      </c>
      <c r="H24" s="4" t="s">
        <v>352</v>
      </c>
    </row>
    <row r="25" spans="4:8" ht="18.75">
      <c r="D25" s="55">
        <v>44927</v>
      </c>
      <c r="H25" s="4" t="s">
        <v>353</v>
      </c>
    </row>
    <row r="26" spans="3:8" ht="18.75">
      <c r="C26" s="8"/>
      <c r="D26" s="55">
        <v>45017</v>
      </c>
      <c r="H26" s="4" t="s">
        <v>354</v>
      </c>
    </row>
    <row r="27" spans="4:8" ht="18.75">
      <c r="D27" s="55">
        <v>45108</v>
      </c>
      <c r="H27" s="4" t="s">
        <v>355</v>
      </c>
    </row>
    <row r="28" spans="3:8" ht="18.75">
      <c r="C28" s="8"/>
      <c r="D28" s="55">
        <v>45200</v>
      </c>
      <c r="H28" s="4" t="s">
        <v>356</v>
      </c>
    </row>
    <row r="29" spans="4:8" ht="18.75">
      <c r="D29" s="55">
        <v>45292</v>
      </c>
      <c r="H29" s="4" t="s">
        <v>357</v>
      </c>
    </row>
    <row r="30" spans="3:8" ht="18.75">
      <c r="C30" s="8"/>
      <c r="D30" s="55">
        <v>45383</v>
      </c>
      <c r="H30" s="4" t="s">
        <v>358</v>
      </c>
    </row>
    <row r="31" spans="4:8" ht="18.75">
      <c r="D31" s="55">
        <v>45474</v>
      </c>
      <c r="H31" s="4" t="s">
        <v>359</v>
      </c>
    </row>
    <row r="32" spans="3:8" ht="18.75">
      <c r="C32" s="8"/>
      <c r="D32" s="55">
        <v>45566</v>
      </c>
      <c r="H32" s="4" t="s">
        <v>360</v>
      </c>
    </row>
    <row r="33" spans="4:8" ht="18.75">
      <c r="D33" s="55">
        <v>45658</v>
      </c>
      <c r="H33" s="4" t="s">
        <v>361</v>
      </c>
    </row>
    <row r="34" spans="4:8" ht="18.75">
      <c r="D34" s="55">
        <v>45748</v>
      </c>
      <c r="H34" s="4" t="s">
        <v>362</v>
      </c>
    </row>
    <row r="35" spans="4:8" ht="18.75">
      <c r="D35" s="55">
        <v>45839</v>
      </c>
      <c r="H35" s="4" t="s">
        <v>363</v>
      </c>
    </row>
    <row r="36" spans="4:8" ht="18.75">
      <c r="D36" s="55">
        <v>45931</v>
      </c>
      <c r="H36" s="4" t="s">
        <v>364</v>
      </c>
    </row>
    <row r="37" spans="4:8" ht="18.75">
      <c r="D37" s="55">
        <v>46023</v>
      </c>
      <c r="H37" s="4" t="s">
        <v>365</v>
      </c>
    </row>
    <row r="38" spans="4:8" ht="18.75">
      <c r="D38" s="55">
        <v>46113</v>
      </c>
      <c r="H38" s="4" t="s">
        <v>366</v>
      </c>
    </row>
    <row r="39" spans="4:8" ht="18.75">
      <c r="D39" s="55">
        <v>46204</v>
      </c>
      <c r="H39" s="4" t="s">
        <v>367</v>
      </c>
    </row>
    <row r="40" spans="4:8" ht="18.75">
      <c r="D40" s="55">
        <v>46296</v>
      </c>
      <c r="H40" s="4" t="s">
        <v>368</v>
      </c>
    </row>
    <row r="41" spans="4:8" ht="18.75">
      <c r="D41" s="55">
        <v>46388</v>
      </c>
      <c r="H41" s="4" t="s">
        <v>369</v>
      </c>
    </row>
    <row r="42" spans="4:8" ht="18.75">
      <c r="D42" s="55">
        <v>46478</v>
      </c>
      <c r="H42" s="4" t="s">
        <v>370</v>
      </c>
    </row>
    <row r="43" spans="4:8" ht="18.75">
      <c r="D43" s="55">
        <v>46569</v>
      </c>
      <c r="H43" s="4" t="s">
        <v>371</v>
      </c>
    </row>
    <row r="44" spans="4:8" ht="18.75">
      <c r="D44" s="55">
        <v>46661</v>
      </c>
      <c r="H44" s="4" t="s">
        <v>372</v>
      </c>
    </row>
    <row r="45" spans="3:8" ht="18.75">
      <c r="C45" s="8"/>
      <c r="D45" s="55">
        <v>46753</v>
      </c>
      <c r="H45" s="4" t="s">
        <v>373</v>
      </c>
    </row>
    <row r="46" spans="4:8" ht="18.75">
      <c r="D46" s="55">
        <v>46844</v>
      </c>
      <c r="H46" s="4" t="s">
        <v>374</v>
      </c>
    </row>
    <row r="47" spans="4:8" ht="18.75">
      <c r="D47" s="55">
        <v>46935</v>
      </c>
      <c r="H47" s="4" t="s">
        <v>375</v>
      </c>
    </row>
    <row r="48" spans="4:8" ht="18.75">
      <c r="D48" s="55">
        <v>47027</v>
      </c>
      <c r="H48" s="4" t="s">
        <v>376</v>
      </c>
    </row>
    <row r="49" spans="4:8" ht="18.75">
      <c r="D49" s="55">
        <v>47119</v>
      </c>
      <c r="H49" s="4" t="s">
        <v>377</v>
      </c>
    </row>
    <row r="50" ht="18.75">
      <c r="D50" s="55">
        <v>47209</v>
      </c>
    </row>
    <row r="51" ht="18.75">
      <c r="D51" s="55">
        <v>47300</v>
      </c>
    </row>
    <row r="52" ht="18.75">
      <c r="D52" s="55">
        <v>47392</v>
      </c>
    </row>
    <row r="53" ht="18.75">
      <c r="D53" s="55">
        <v>47484</v>
      </c>
    </row>
    <row r="54" ht="18.75">
      <c r="D54" s="55">
        <v>47574</v>
      </c>
    </row>
    <row r="55" ht="18.75">
      <c r="D55" s="55">
        <v>47665</v>
      </c>
    </row>
    <row r="56" ht="18.75">
      <c r="D56" s="55">
        <v>47757</v>
      </c>
    </row>
    <row r="57" ht="18.75">
      <c r="D57" s="55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5"/>
  <sheetViews>
    <sheetView zoomScalePageLayoutView="0" workbookViewId="0" topLeftCell="A1">
      <pane ySplit="6" topLeftCell="BM136" activePane="bottomLeft" state="frozen"/>
      <selection pane="topLeft" activeCell="A9" sqref="A9:L9"/>
      <selection pane="bottomLeft" activeCell="C192" sqref="C192"/>
    </sheetView>
  </sheetViews>
  <sheetFormatPr defaultColWidth="9.140625" defaultRowHeight="15"/>
  <cols>
    <col min="1" max="1" width="5.00390625" style="24" customWidth="1"/>
    <col min="2" max="2" width="73.00390625" style="1" customWidth="1"/>
    <col min="3" max="3" width="60.7109375" style="1" customWidth="1"/>
    <col min="4" max="16384" width="9.140625" style="1" customWidth="1"/>
  </cols>
  <sheetData>
    <row r="1" spans="1:3" s="32" customFormat="1" ht="17.25">
      <c r="A1" s="261" t="s">
        <v>186</v>
      </c>
      <c r="B1" s="261"/>
      <c r="C1" s="261"/>
    </row>
    <row r="2" spans="1:3" s="32" customFormat="1" ht="17.25">
      <c r="A2" s="261" t="s">
        <v>111</v>
      </c>
      <c r="B2" s="261"/>
      <c r="C2" s="261"/>
    </row>
    <row r="4" spans="1:3" ht="15.75">
      <c r="A4" s="257" t="s">
        <v>105</v>
      </c>
      <c r="B4" s="259" t="s">
        <v>106</v>
      </c>
      <c r="C4" s="20" t="s">
        <v>107</v>
      </c>
    </row>
    <row r="5" spans="1:3" ht="15.75">
      <c r="A5" s="258"/>
      <c r="B5" s="260"/>
      <c r="C5" s="107" t="s">
        <v>330</v>
      </c>
    </row>
    <row r="6" spans="1:31" ht="15.75">
      <c r="A6" s="52" t="s">
        <v>197</v>
      </c>
      <c r="B6" s="15">
        <v>2</v>
      </c>
      <c r="C6" s="162">
        <v>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15.75">
      <c r="A7" s="77" t="s">
        <v>277</v>
      </c>
      <c r="B7" s="164"/>
      <c r="C7" s="165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36" customHeight="1">
      <c r="A8" s="239">
        <v>1</v>
      </c>
      <c r="B8" s="262" t="s">
        <v>302</v>
      </c>
      <c r="C8" s="142" t="s">
        <v>467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" ht="94.5">
      <c r="A9" s="239"/>
      <c r="B9" s="263"/>
      <c r="C9" s="143" t="s">
        <v>468</v>
      </c>
    </row>
    <row r="10" spans="1:3" ht="30" customHeight="1">
      <c r="A10" s="239"/>
      <c r="B10" s="263"/>
      <c r="C10" s="79" t="s">
        <v>469</v>
      </c>
    </row>
    <row r="11" spans="1:3" ht="30" customHeight="1">
      <c r="A11" s="240"/>
      <c r="B11" s="224"/>
      <c r="C11" s="79">
        <v>773</v>
      </c>
    </row>
    <row r="12" spans="1:3" ht="15.75">
      <c r="A12" s="238">
        <v>2</v>
      </c>
      <c r="B12" s="241" t="s">
        <v>278</v>
      </c>
      <c r="C12" s="144" t="s">
        <v>470</v>
      </c>
    </row>
    <row r="13" spans="1:3" ht="31.5">
      <c r="A13" s="239"/>
      <c r="B13" s="242"/>
      <c r="C13" s="145" t="s">
        <v>471</v>
      </c>
    </row>
    <row r="14" spans="1:3" ht="31.5">
      <c r="A14" s="239"/>
      <c r="B14" s="242"/>
      <c r="C14" s="146" t="s">
        <v>472</v>
      </c>
    </row>
    <row r="15" spans="1:3" ht="15.75">
      <c r="A15" s="239"/>
      <c r="B15" s="242"/>
      <c r="C15" s="147" t="s">
        <v>473</v>
      </c>
    </row>
    <row r="16" spans="1:3" ht="15.75">
      <c r="A16" s="239"/>
      <c r="B16" s="242"/>
      <c r="C16" s="147" t="s">
        <v>474</v>
      </c>
    </row>
    <row r="17" spans="1:3" ht="78.75">
      <c r="A17" s="239"/>
      <c r="B17" s="242"/>
      <c r="C17" s="146" t="s">
        <v>475</v>
      </c>
    </row>
    <row r="18" spans="1:3" ht="15.75">
      <c r="A18" s="239"/>
      <c r="B18" s="242"/>
      <c r="C18" s="147" t="s">
        <v>476</v>
      </c>
    </row>
    <row r="19" spans="1:3" ht="15.75">
      <c r="A19" s="240"/>
      <c r="B19" s="243"/>
      <c r="C19" s="147" t="s">
        <v>477</v>
      </c>
    </row>
    <row r="20" spans="1:3" ht="31.5">
      <c r="A20" s="238">
        <v>3</v>
      </c>
      <c r="B20" s="241" t="s">
        <v>279</v>
      </c>
      <c r="C20" s="145" t="s">
        <v>478</v>
      </c>
    </row>
    <row r="21" spans="1:3" ht="78.75">
      <c r="A21" s="239"/>
      <c r="B21" s="242"/>
      <c r="C21" s="146" t="s">
        <v>479</v>
      </c>
    </row>
    <row r="22" spans="1:3" ht="15.75">
      <c r="A22" s="239"/>
      <c r="B22" s="242"/>
      <c r="C22" s="79" t="s">
        <v>476</v>
      </c>
    </row>
    <row r="23" spans="1:3" ht="15.75">
      <c r="A23" s="239"/>
      <c r="B23" s="242"/>
      <c r="C23" s="79" t="s">
        <v>477</v>
      </c>
    </row>
    <row r="24" spans="1:3" ht="15.75">
      <c r="A24" s="239"/>
      <c r="B24" s="242"/>
      <c r="C24" s="79" t="s">
        <v>480</v>
      </c>
    </row>
    <row r="25" spans="1:3" ht="31.5">
      <c r="A25" s="239"/>
      <c r="B25" s="242"/>
      <c r="C25" s="147" t="s">
        <v>481</v>
      </c>
    </row>
    <row r="26" spans="1:3" ht="15.75">
      <c r="A26" s="239"/>
      <c r="B26" s="242"/>
      <c r="C26" s="79" t="s">
        <v>482</v>
      </c>
    </row>
    <row r="27" spans="1:3" ht="15.75">
      <c r="A27" s="240"/>
      <c r="B27" s="243"/>
      <c r="C27" s="79" t="s">
        <v>483</v>
      </c>
    </row>
    <row r="28" spans="1:3" ht="78.75">
      <c r="A28" s="238">
        <v>4</v>
      </c>
      <c r="B28" s="241" t="s">
        <v>283</v>
      </c>
      <c r="C28" s="146" t="s">
        <v>484</v>
      </c>
    </row>
    <row r="29" spans="1:3" ht="15.75">
      <c r="A29" s="239"/>
      <c r="B29" s="242"/>
      <c r="C29" s="79" t="s">
        <v>476</v>
      </c>
    </row>
    <row r="30" spans="1:3" ht="15.75">
      <c r="A30" s="239"/>
      <c r="B30" s="242"/>
      <c r="C30" s="79" t="s">
        <v>477</v>
      </c>
    </row>
    <row r="31" spans="1:3" ht="47.25">
      <c r="A31" s="239"/>
      <c r="B31" s="242"/>
      <c r="C31" s="148" t="s">
        <v>485</v>
      </c>
    </row>
    <row r="32" spans="1:3" ht="15.75">
      <c r="A32" s="239"/>
      <c r="B32" s="242"/>
      <c r="C32" s="149" t="s">
        <v>486</v>
      </c>
    </row>
    <row r="33" spans="1:3" ht="15.75">
      <c r="A33" s="240"/>
      <c r="B33" s="243"/>
      <c r="C33" s="149" t="s">
        <v>487</v>
      </c>
    </row>
    <row r="34" spans="1:3" ht="78.75">
      <c r="A34" s="238">
        <v>5</v>
      </c>
      <c r="B34" s="241" t="s">
        <v>303</v>
      </c>
      <c r="C34" s="150" t="s">
        <v>12</v>
      </c>
    </row>
    <row r="35" spans="1:3" ht="15.75">
      <c r="A35" s="239"/>
      <c r="B35" s="242"/>
      <c r="C35" s="57" t="s">
        <v>13</v>
      </c>
    </row>
    <row r="36" spans="1:3" ht="15.75">
      <c r="A36" s="240"/>
      <c r="B36" s="243"/>
      <c r="C36" s="57">
        <v>1029</v>
      </c>
    </row>
    <row r="37" spans="1:3" ht="94.5">
      <c r="A37" s="27">
        <v>6</v>
      </c>
      <c r="B37" s="79" t="s">
        <v>319</v>
      </c>
      <c r="C37" s="142" t="s">
        <v>14</v>
      </c>
    </row>
    <row r="38" spans="1:3" ht="15.75">
      <c r="A38" s="238" t="s">
        <v>163</v>
      </c>
      <c r="B38" s="241" t="s">
        <v>124</v>
      </c>
      <c r="C38" s="151" t="s">
        <v>15</v>
      </c>
    </row>
    <row r="39" spans="1:3" ht="15.75">
      <c r="A39" s="239"/>
      <c r="B39" s="242"/>
      <c r="C39" s="151" t="s">
        <v>15</v>
      </c>
    </row>
    <row r="40" spans="1:3" ht="15.75">
      <c r="A40" s="239"/>
      <c r="B40" s="242"/>
      <c r="C40" s="151" t="s">
        <v>15</v>
      </c>
    </row>
    <row r="41" spans="1:3" ht="15.75">
      <c r="A41" s="239"/>
      <c r="B41" s="242"/>
      <c r="C41" s="151" t="s">
        <v>15</v>
      </c>
    </row>
    <row r="42" spans="1:3" ht="15.75">
      <c r="A42" s="239"/>
      <c r="B42" s="242"/>
      <c r="C42" s="151" t="s">
        <v>15</v>
      </c>
    </row>
    <row r="43" spans="1:3" ht="15.75">
      <c r="A43" s="239"/>
      <c r="B43" s="242"/>
      <c r="C43" s="151" t="s">
        <v>15</v>
      </c>
    </row>
    <row r="44" spans="1:3" ht="15.75">
      <c r="A44" s="240"/>
      <c r="B44" s="243"/>
      <c r="C44" s="151" t="s">
        <v>15</v>
      </c>
    </row>
    <row r="45" spans="1:3" s="58" customFormat="1" ht="63">
      <c r="A45" s="244" t="s">
        <v>164</v>
      </c>
      <c r="B45" s="247" t="s">
        <v>250</v>
      </c>
      <c r="C45" s="152" t="s">
        <v>39</v>
      </c>
    </row>
    <row r="46" spans="1:3" s="58" customFormat="1" ht="15.75">
      <c r="A46" s="245"/>
      <c r="B46" s="248"/>
      <c r="C46" s="57" t="s">
        <v>40</v>
      </c>
    </row>
    <row r="47" spans="1:3" s="58" customFormat="1" ht="15.75">
      <c r="A47" s="245"/>
      <c r="B47" s="248"/>
      <c r="C47" s="57">
        <v>1003</v>
      </c>
    </row>
    <row r="48" spans="1:3" s="58" customFormat="1" ht="15.75">
      <c r="A48" s="245"/>
      <c r="B48" s="248"/>
      <c r="C48" s="161" t="s">
        <v>15</v>
      </c>
    </row>
    <row r="49" spans="1:3" s="58" customFormat="1" ht="15.75">
      <c r="A49" s="245"/>
      <c r="B49" s="248"/>
      <c r="C49" s="161" t="s">
        <v>15</v>
      </c>
    </row>
    <row r="50" spans="1:3" s="58" customFormat="1" ht="15.75">
      <c r="A50" s="245"/>
      <c r="B50" s="248"/>
      <c r="C50" s="161" t="s">
        <v>15</v>
      </c>
    </row>
    <row r="51" spans="1:3" s="58" customFormat="1" ht="31.5">
      <c r="A51" s="246"/>
      <c r="B51" s="249"/>
      <c r="C51" s="152" t="s">
        <v>400</v>
      </c>
    </row>
    <row r="52" spans="1:3" ht="63">
      <c r="A52" s="238" t="s">
        <v>165</v>
      </c>
      <c r="B52" s="241" t="s">
        <v>125</v>
      </c>
      <c r="C52" s="152" t="s">
        <v>16</v>
      </c>
    </row>
    <row r="53" spans="1:3" ht="15.75">
      <c r="A53" s="239"/>
      <c r="B53" s="242"/>
      <c r="C53" s="153" t="s">
        <v>18</v>
      </c>
    </row>
    <row r="54" spans="1:3" ht="15.75">
      <c r="A54" s="239"/>
      <c r="B54" s="242"/>
      <c r="C54" s="153">
        <v>1046</v>
      </c>
    </row>
    <row r="55" spans="1:3" ht="15.75">
      <c r="A55" s="239"/>
      <c r="B55" s="242"/>
      <c r="C55" s="151" t="s">
        <v>15</v>
      </c>
    </row>
    <row r="56" spans="1:3" ht="15.75">
      <c r="A56" s="239"/>
      <c r="B56" s="242"/>
      <c r="C56" s="151" t="s">
        <v>15</v>
      </c>
    </row>
    <row r="57" spans="1:3" ht="15.75">
      <c r="A57" s="239"/>
      <c r="B57" s="242"/>
      <c r="C57" s="151" t="s">
        <v>15</v>
      </c>
    </row>
    <row r="58" spans="1:3" ht="78.75">
      <c r="A58" s="240"/>
      <c r="B58" s="243"/>
      <c r="C58" s="154" t="s">
        <v>17</v>
      </c>
    </row>
    <row r="59" spans="1:3" ht="15.75">
      <c r="A59" s="238" t="s">
        <v>166</v>
      </c>
      <c r="B59" s="241" t="s">
        <v>126</v>
      </c>
      <c r="C59" s="151" t="s">
        <v>15</v>
      </c>
    </row>
    <row r="60" spans="1:3" ht="15.75">
      <c r="A60" s="239"/>
      <c r="B60" s="242"/>
      <c r="C60" s="151" t="s">
        <v>15</v>
      </c>
    </row>
    <row r="61" spans="1:3" ht="15.75">
      <c r="A61" s="239"/>
      <c r="B61" s="242"/>
      <c r="C61" s="151" t="s">
        <v>15</v>
      </c>
    </row>
    <row r="62" spans="1:3" ht="15.75">
      <c r="A62" s="239"/>
      <c r="B62" s="242"/>
      <c r="C62" s="151" t="s">
        <v>15</v>
      </c>
    </row>
    <row r="63" spans="1:3" ht="15.75">
      <c r="A63" s="239"/>
      <c r="B63" s="242"/>
      <c r="C63" s="151" t="s">
        <v>15</v>
      </c>
    </row>
    <row r="64" spans="1:3" ht="15.75">
      <c r="A64" s="239"/>
      <c r="B64" s="242"/>
      <c r="C64" s="151" t="s">
        <v>15</v>
      </c>
    </row>
    <row r="65" spans="1:3" ht="15.75">
      <c r="A65" s="240"/>
      <c r="B65" s="243"/>
      <c r="C65" s="151" t="s">
        <v>15</v>
      </c>
    </row>
    <row r="66" spans="1:3" ht="78.75">
      <c r="A66" s="238" t="s">
        <v>167</v>
      </c>
      <c r="B66" s="241" t="s">
        <v>127</v>
      </c>
      <c r="C66" s="154" t="str">
        <f>'[3]Раздел I'!C66</f>
        <v>Постановление администрации Белоярского района «Об утверждении муниципальной программы Белоярского района «Развитие физической культуры, спорта и молодежной политики на территории Белоярского района на 2019 – 2024 годы» </v>
      </c>
    </row>
    <row r="67" spans="1:3" ht="15.75">
      <c r="A67" s="239"/>
      <c r="B67" s="242"/>
      <c r="C67" s="153" t="s">
        <v>18</v>
      </c>
    </row>
    <row r="68" spans="1:3" ht="15.75">
      <c r="A68" s="239"/>
      <c r="B68" s="242"/>
      <c r="C68" s="153">
        <f>'[3]Раздел I'!C68</f>
        <v>1052</v>
      </c>
    </row>
    <row r="69" spans="1:3" ht="15.75">
      <c r="A69" s="239"/>
      <c r="B69" s="242"/>
      <c r="C69" s="151" t="s">
        <v>15</v>
      </c>
    </row>
    <row r="70" spans="1:3" ht="15.75">
      <c r="A70" s="239"/>
      <c r="B70" s="242"/>
      <c r="C70" s="151" t="s">
        <v>15</v>
      </c>
    </row>
    <row r="71" spans="1:3" ht="15.75">
      <c r="A71" s="239"/>
      <c r="B71" s="242"/>
      <c r="C71" s="151" t="s">
        <v>15</v>
      </c>
    </row>
    <row r="72" spans="1:3" s="58" customFormat="1" ht="126">
      <c r="A72" s="240"/>
      <c r="B72" s="243"/>
      <c r="C72" s="201" t="s">
        <v>19</v>
      </c>
    </row>
    <row r="73" spans="1:3" ht="33" customHeight="1">
      <c r="A73" s="254">
        <v>7</v>
      </c>
      <c r="B73" s="241" t="s">
        <v>284</v>
      </c>
      <c r="C73" s="155" t="s">
        <v>20</v>
      </c>
    </row>
    <row r="74" spans="1:3" ht="26.25" customHeight="1">
      <c r="A74" s="255"/>
      <c r="B74" s="243"/>
      <c r="C74" s="156" t="s">
        <v>21</v>
      </c>
    </row>
    <row r="75" spans="1:3" ht="94.5">
      <c r="A75" s="27">
        <v>8</v>
      </c>
      <c r="B75" s="79" t="s">
        <v>304</v>
      </c>
      <c r="C75" s="157" t="s">
        <v>22</v>
      </c>
    </row>
    <row r="76" spans="1:3" ht="15.75">
      <c r="A76" s="250" t="s">
        <v>175</v>
      </c>
      <c r="B76" s="256" t="s">
        <v>124</v>
      </c>
      <c r="C76" s="151" t="s">
        <v>15</v>
      </c>
    </row>
    <row r="77" spans="1:3" ht="15.75">
      <c r="A77" s="250"/>
      <c r="B77" s="256"/>
      <c r="C77" s="151" t="s">
        <v>15</v>
      </c>
    </row>
    <row r="78" spans="1:3" ht="15.75">
      <c r="A78" s="250"/>
      <c r="B78" s="256"/>
      <c r="C78" s="151" t="s">
        <v>15</v>
      </c>
    </row>
    <row r="79" spans="1:3" ht="15.75">
      <c r="A79" s="250"/>
      <c r="B79" s="256"/>
      <c r="C79" s="151" t="s">
        <v>15</v>
      </c>
    </row>
    <row r="80" spans="1:3" ht="81" customHeight="1">
      <c r="A80" s="238" t="s">
        <v>176</v>
      </c>
      <c r="B80" s="241" t="s">
        <v>250</v>
      </c>
      <c r="C80" s="143" t="s">
        <v>23</v>
      </c>
    </row>
    <row r="81" spans="1:3" ht="15.75">
      <c r="A81" s="239"/>
      <c r="B81" s="242"/>
      <c r="C81" s="57" t="s">
        <v>24</v>
      </c>
    </row>
    <row r="82" spans="1:3" ht="15.75">
      <c r="A82" s="239"/>
      <c r="B82" s="242"/>
      <c r="C82" s="57">
        <v>57</v>
      </c>
    </row>
    <row r="83" spans="1:3" ht="15">
      <c r="A83" s="239"/>
      <c r="B83" s="242"/>
      <c r="C83" s="158" t="s">
        <v>25</v>
      </c>
    </row>
    <row r="84" spans="1:3" ht="157.5">
      <c r="A84" s="238" t="s">
        <v>177</v>
      </c>
      <c r="B84" s="241" t="s">
        <v>125</v>
      </c>
      <c r="C84" s="152" t="s">
        <v>26</v>
      </c>
    </row>
    <row r="85" spans="1:3" ht="15.75">
      <c r="A85" s="239"/>
      <c r="B85" s="242"/>
      <c r="C85" s="57" t="s">
        <v>27</v>
      </c>
    </row>
    <row r="86" spans="1:3" ht="15.75">
      <c r="A86" s="239"/>
      <c r="B86" s="242"/>
      <c r="C86" s="57" t="s">
        <v>28</v>
      </c>
    </row>
    <row r="87" spans="1:3" ht="15">
      <c r="A87" s="239"/>
      <c r="B87" s="242"/>
      <c r="C87" s="159" t="s">
        <v>29</v>
      </c>
    </row>
    <row r="88" spans="1:3" ht="15.75">
      <c r="A88" s="238" t="s">
        <v>178</v>
      </c>
      <c r="B88" s="241" t="s">
        <v>126</v>
      </c>
      <c r="C88" s="151" t="s">
        <v>15</v>
      </c>
    </row>
    <row r="89" spans="1:3" ht="15.75">
      <c r="A89" s="239"/>
      <c r="B89" s="242"/>
      <c r="C89" s="151" t="s">
        <v>15</v>
      </c>
    </row>
    <row r="90" spans="1:3" ht="15.75">
      <c r="A90" s="239"/>
      <c r="B90" s="242"/>
      <c r="C90" s="151" t="s">
        <v>15</v>
      </c>
    </row>
    <row r="91" spans="1:3" ht="15.75">
      <c r="A91" s="239"/>
      <c r="B91" s="242"/>
      <c r="C91" s="151" t="s">
        <v>15</v>
      </c>
    </row>
    <row r="92" spans="1:3" ht="130.5" customHeight="1">
      <c r="A92" s="238" t="s">
        <v>179</v>
      </c>
      <c r="B92" s="241" t="s">
        <v>127</v>
      </c>
      <c r="C92" s="152" t="s">
        <v>33</v>
      </c>
    </row>
    <row r="93" spans="1:3" ht="15.75">
      <c r="A93" s="239"/>
      <c r="B93" s="242"/>
      <c r="C93" s="57" t="s">
        <v>35</v>
      </c>
    </row>
    <row r="94" spans="1:3" ht="15.75">
      <c r="A94" s="239"/>
      <c r="B94" s="242"/>
      <c r="C94" s="57" t="s">
        <v>34</v>
      </c>
    </row>
    <row r="95" spans="1:3" ht="15">
      <c r="A95" s="239"/>
      <c r="B95" s="242"/>
      <c r="C95" s="160" t="s">
        <v>36</v>
      </c>
    </row>
    <row r="96" spans="1:3" ht="102" customHeight="1">
      <c r="A96" s="27">
        <v>9</v>
      </c>
      <c r="B96" s="79" t="s">
        <v>305</v>
      </c>
      <c r="C96" s="143" t="s">
        <v>49</v>
      </c>
    </row>
    <row r="97" spans="1:3" ht="15.75">
      <c r="A97" s="238" t="s">
        <v>187</v>
      </c>
      <c r="B97" s="241" t="s">
        <v>124</v>
      </c>
      <c r="C97" s="151" t="s">
        <v>15</v>
      </c>
    </row>
    <row r="98" spans="1:3" ht="15.75">
      <c r="A98" s="239"/>
      <c r="B98" s="242"/>
      <c r="C98" s="151" t="s">
        <v>15</v>
      </c>
    </row>
    <row r="99" spans="1:3" ht="15.75">
      <c r="A99" s="239"/>
      <c r="B99" s="242"/>
      <c r="C99" s="151" t="s">
        <v>15</v>
      </c>
    </row>
    <row r="100" spans="1:3" ht="94.5">
      <c r="A100" s="238" t="s">
        <v>188</v>
      </c>
      <c r="B100" s="241" t="s">
        <v>250</v>
      </c>
      <c r="C100" s="152" t="s">
        <v>37</v>
      </c>
    </row>
    <row r="101" spans="1:3" ht="15.75">
      <c r="A101" s="239"/>
      <c r="B101" s="242"/>
      <c r="C101" s="57" t="s">
        <v>38</v>
      </c>
    </row>
    <row r="102" spans="1:3" ht="15.75">
      <c r="A102" s="239"/>
      <c r="B102" s="242"/>
      <c r="C102" s="57">
        <v>122</v>
      </c>
    </row>
    <row r="103" spans="1:3" ht="94.5">
      <c r="A103" s="238" t="s">
        <v>189</v>
      </c>
      <c r="B103" s="241" t="s">
        <v>125</v>
      </c>
      <c r="C103" s="152" t="s">
        <v>41</v>
      </c>
    </row>
    <row r="104" spans="1:3" ht="15.75">
      <c r="A104" s="239"/>
      <c r="B104" s="242"/>
      <c r="C104" s="57" t="s">
        <v>42</v>
      </c>
    </row>
    <row r="105" spans="1:3" ht="15.75">
      <c r="A105" s="240"/>
      <c r="B105" s="242"/>
      <c r="C105" s="57" t="s">
        <v>43</v>
      </c>
    </row>
    <row r="106" spans="1:3" ht="15.75">
      <c r="A106" s="238" t="s">
        <v>190</v>
      </c>
      <c r="B106" s="241" t="s">
        <v>126</v>
      </c>
      <c r="C106" s="151" t="s">
        <v>15</v>
      </c>
    </row>
    <row r="107" spans="1:3" ht="15.75">
      <c r="A107" s="239"/>
      <c r="B107" s="242"/>
      <c r="C107" s="151" t="s">
        <v>15</v>
      </c>
    </row>
    <row r="108" spans="1:3" ht="15.75">
      <c r="A108" s="239"/>
      <c r="B108" s="242"/>
      <c r="C108" s="151" t="s">
        <v>15</v>
      </c>
    </row>
    <row r="109" spans="1:3" ht="63">
      <c r="A109" s="238" t="s">
        <v>191</v>
      </c>
      <c r="B109" s="241" t="s">
        <v>127</v>
      </c>
      <c r="C109" s="152" t="s">
        <v>44</v>
      </c>
    </row>
    <row r="110" spans="1:3" ht="15.75">
      <c r="A110" s="239"/>
      <c r="B110" s="242"/>
      <c r="C110" s="166" t="s">
        <v>45</v>
      </c>
    </row>
    <row r="111" spans="1:3" ht="15.75">
      <c r="A111" s="240"/>
      <c r="B111" s="242"/>
      <c r="C111" s="167">
        <v>829</v>
      </c>
    </row>
    <row r="112" spans="1:3" ht="94.5">
      <c r="A112" s="25">
        <v>10</v>
      </c>
      <c r="B112" s="79" t="s">
        <v>306</v>
      </c>
      <c r="C112" s="152" t="s">
        <v>46</v>
      </c>
    </row>
    <row r="113" spans="1:3" ht="15.75">
      <c r="A113" s="238" t="s">
        <v>285</v>
      </c>
      <c r="B113" s="241" t="s">
        <v>124</v>
      </c>
      <c r="C113" s="151" t="s">
        <v>15</v>
      </c>
    </row>
    <row r="114" spans="1:3" ht="15.75">
      <c r="A114" s="239"/>
      <c r="B114" s="242"/>
      <c r="C114" s="151" t="s">
        <v>15</v>
      </c>
    </row>
    <row r="115" spans="1:3" ht="15.75">
      <c r="A115" s="239"/>
      <c r="B115" s="242"/>
      <c r="C115" s="151" t="s">
        <v>15</v>
      </c>
    </row>
    <row r="116" spans="1:3" ht="47.25">
      <c r="A116" s="238" t="s">
        <v>286</v>
      </c>
      <c r="B116" s="241" t="s">
        <v>250</v>
      </c>
      <c r="C116" s="152" t="s">
        <v>47</v>
      </c>
    </row>
    <row r="117" spans="1:3" ht="15.75">
      <c r="A117" s="239"/>
      <c r="B117" s="242"/>
      <c r="C117" s="57" t="s">
        <v>48</v>
      </c>
    </row>
    <row r="118" spans="1:3" ht="15.75">
      <c r="A118" s="239"/>
      <c r="B118" s="242"/>
      <c r="C118" s="57">
        <v>194</v>
      </c>
    </row>
    <row r="119" spans="1:3" ht="94.5">
      <c r="A119" s="238" t="s">
        <v>287</v>
      </c>
      <c r="B119" s="241" t="s">
        <v>125</v>
      </c>
      <c r="C119" s="142" t="s">
        <v>50</v>
      </c>
    </row>
    <row r="120" spans="1:3" ht="15.75">
      <c r="A120" s="239"/>
      <c r="B120" s="242"/>
      <c r="C120" s="149" t="s">
        <v>51</v>
      </c>
    </row>
    <row r="121" spans="1:3" ht="15.75">
      <c r="A121" s="239"/>
      <c r="B121" s="242"/>
      <c r="C121" s="149" t="s">
        <v>52</v>
      </c>
    </row>
    <row r="122" spans="1:3" ht="15.75">
      <c r="A122" s="238" t="s">
        <v>288</v>
      </c>
      <c r="B122" s="241" t="s">
        <v>126</v>
      </c>
      <c r="C122" s="151" t="s">
        <v>15</v>
      </c>
    </row>
    <row r="123" spans="1:3" ht="15.75">
      <c r="A123" s="239"/>
      <c r="B123" s="242"/>
      <c r="C123" s="151" t="s">
        <v>15</v>
      </c>
    </row>
    <row r="124" spans="1:3" ht="15.75">
      <c r="A124" s="239"/>
      <c r="B124" s="242"/>
      <c r="C124" s="151" t="s">
        <v>15</v>
      </c>
    </row>
    <row r="125" spans="1:3" ht="110.25">
      <c r="A125" s="238" t="s">
        <v>289</v>
      </c>
      <c r="B125" s="241" t="s">
        <v>127</v>
      </c>
      <c r="C125" s="152" t="s">
        <v>53</v>
      </c>
    </row>
    <row r="126" spans="1:3" ht="15.75">
      <c r="A126" s="239"/>
      <c r="B126" s="242"/>
      <c r="C126" s="153" t="s">
        <v>54</v>
      </c>
    </row>
    <row r="127" spans="1:3" ht="15.75">
      <c r="A127" s="239"/>
      <c r="B127" s="242"/>
      <c r="C127" s="153" t="s">
        <v>55</v>
      </c>
    </row>
    <row r="128" spans="1:3" ht="81.75">
      <c r="A128" s="27">
        <v>11</v>
      </c>
      <c r="B128" s="79" t="s">
        <v>320</v>
      </c>
      <c r="C128" s="152" t="s">
        <v>56</v>
      </c>
    </row>
    <row r="129" spans="1:3" ht="15.75">
      <c r="A129" s="238" t="s">
        <v>290</v>
      </c>
      <c r="B129" s="241" t="s">
        <v>124</v>
      </c>
      <c r="C129" s="151" t="s">
        <v>15</v>
      </c>
    </row>
    <row r="130" spans="1:3" ht="15.75">
      <c r="A130" s="239"/>
      <c r="B130" s="242"/>
      <c r="C130" s="151" t="s">
        <v>15</v>
      </c>
    </row>
    <row r="131" spans="1:3" ht="15.75">
      <c r="A131" s="239"/>
      <c r="B131" s="242"/>
      <c r="C131" s="151" t="s">
        <v>15</v>
      </c>
    </row>
    <row r="132" spans="1:3" ht="15.75">
      <c r="A132" s="239"/>
      <c r="B132" s="242"/>
      <c r="C132" s="151" t="s">
        <v>15</v>
      </c>
    </row>
    <row r="133" spans="1:3" ht="15.75">
      <c r="A133" s="239"/>
      <c r="B133" s="242"/>
      <c r="C133" s="151" t="s">
        <v>15</v>
      </c>
    </row>
    <row r="134" spans="1:3" ht="15.75">
      <c r="A134" s="239"/>
      <c r="B134" s="242"/>
      <c r="C134" s="151" t="s">
        <v>15</v>
      </c>
    </row>
    <row r="135" spans="1:3" ht="15.75">
      <c r="A135" s="239"/>
      <c r="B135" s="242"/>
      <c r="C135" s="151" t="s">
        <v>15</v>
      </c>
    </row>
    <row r="136" spans="1:3" ht="63">
      <c r="A136" s="238" t="s">
        <v>291</v>
      </c>
      <c r="B136" s="241" t="s">
        <v>250</v>
      </c>
      <c r="C136" s="152" t="s">
        <v>57</v>
      </c>
    </row>
    <row r="137" spans="1:3" ht="15.75">
      <c r="A137" s="239"/>
      <c r="B137" s="242"/>
      <c r="C137" s="57" t="s">
        <v>58</v>
      </c>
    </row>
    <row r="138" spans="1:3" ht="15.75">
      <c r="A138" s="239"/>
      <c r="B138" s="242"/>
      <c r="C138" s="57">
        <v>285</v>
      </c>
    </row>
    <row r="139" spans="1:3" ht="15.75">
      <c r="A139" s="239"/>
      <c r="B139" s="242"/>
      <c r="C139" s="161" t="s">
        <v>15</v>
      </c>
    </row>
    <row r="140" spans="1:3" ht="15.75">
      <c r="A140" s="239"/>
      <c r="B140" s="242"/>
      <c r="C140" s="161" t="s">
        <v>15</v>
      </c>
    </row>
    <row r="141" spans="1:3" ht="15.75">
      <c r="A141" s="239"/>
      <c r="B141" s="242"/>
      <c r="C141" s="161" t="s">
        <v>15</v>
      </c>
    </row>
    <row r="142" spans="1:3" ht="15.75">
      <c r="A142" s="240"/>
      <c r="B142" s="242"/>
      <c r="C142" s="168" t="s">
        <v>59</v>
      </c>
    </row>
    <row r="143" spans="1:3" ht="63">
      <c r="A143" s="238" t="s">
        <v>292</v>
      </c>
      <c r="B143" s="241" t="s">
        <v>125</v>
      </c>
      <c r="C143" s="152" t="s">
        <v>60</v>
      </c>
    </row>
    <row r="144" spans="1:3" ht="15.75">
      <c r="A144" s="239"/>
      <c r="B144" s="242"/>
      <c r="C144" s="57" t="s">
        <v>61</v>
      </c>
    </row>
    <row r="145" spans="1:3" ht="15.75">
      <c r="A145" s="239"/>
      <c r="B145" s="242"/>
      <c r="C145" s="57" t="s">
        <v>62</v>
      </c>
    </row>
    <row r="146" spans="1:3" ht="63">
      <c r="A146" s="239"/>
      <c r="B146" s="242"/>
      <c r="C146" s="152" t="s">
        <v>60</v>
      </c>
    </row>
    <row r="147" spans="1:3" ht="15.75">
      <c r="A147" s="239"/>
      <c r="B147" s="242"/>
      <c r="C147" s="57" t="s">
        <v>61</v>
      </c>
    </row>
    <row r="148" spans="1:3" ht="15.75">
      <c r="A148" s="239"/>
      <c r="B148" s="242"/>
      <c r="C148" s="57" t="s">
        <v>62</v>
      </c>
    </row>
    <row r="149" spans="1:3" ht="15.75">
      <c r="A149" s="240"/>
      <c r="B149" s="242"/>
      <c r="C149" s="168" t="s">
        <v>63</v>
      </c>
    </row>
    <row r="150" spans="1:3" ht="15.75">
      <c r="A150" s="238" t="s">
        <v>293</v>
      </c>
      <c r="B150" s="241" t="s">
        <v>126</v>
      </c>
      <c r="C150" s="151" t="s">
        <v>15</v>
      </c>
    </row>
    <row r="151" spans="1:3" ht="15.75">
      <c r="A151" s="239"/>
      <c r="B151" s="242"/>
      <c r="C151" s="151" t="s">
        <v>15</v>
      </c>
    </row>
    <row r="152" spans="1:3" ht="15.75">
      <c r="A152" s="239"/>
      <c r="B152" s="242"/>
      <c r="C152" s="151" t="s">
        <v>15</v>
      </c>
    </row>
    <row r="153" spans="1:3" ht="15.75">
      <c r="A153" s="239"/>
      <c r="B153" s="242"/>
      <c r="C153" s="151" t="s">
        <v>15</v>
      </c>
    </row>
    <row r="154" spans="1:3" ht="15.75">
      <c r="A154" s="239"/>
      <c r="B154" s="242"/>
      <c r="C154" s="151" t="s">
        <v>15</v>
      </c>
    </row>
    <row r="155" spans="1:3" ht="15.75">
      <c r="A155" s="239"/>
      <c r="B155" s="242"/>
      <c r="C155" s="151" t="s">
        <v>15</v>
      </c>
    </row>
    <row r="156" spans="1:3" ht="15.75">
      <c r="A156" s="240"/>
      <c r="B156" s="242"/>
      <c r="C156" s="151" t="s">
        <v>15</v>
      </c>
    </row>
    <row r="157" spans="1:3" ht="71.25" customHeight="1">
      <c r="A157" s="238" t="s">
        <v>294</v>
      </c>
      <c r="B157" s="241" t="s">
        <v>127</v>
      </c>
      <c r="C157" s="153" t="s">
        <v>64</v>
      </c>
    </row>
    <row r="158" spans="1:3" ht="15.75">
      <c r="A158" s="239"/>
      <c r="B158" s="242"/>
      <c r="C158" s="153" t="s">
        <v>68</v>
      </c>
    </row>
    <row r="159" spans="1:3" ht="15.75">
      <c r="A159" s="239"/>
      <c r="B159" s="242"/>
      <c r="C159" s="153" t="str">
        <f>'[3]Раздел I'!C144</f>
        <v>24-о</v>
      </c>
    </row>
    <row r="160" spans="1:3" ht="110.25">
      <c r="A160" s="239"/>
      <c r="B160" s="242"/>
      <c r="C160" s="154" t="s">
        <v>65</v>
      </c>
    </row>
    <row r="161" spans="1:3" ht="15.75">
      <c r="A161" s="239"/>
      <c r="B161" s="242"/>
      <c r="C161" s="153" t="s">
        <v>69</v>
      </c>
    </row>
    <row r="162" spans="1:3" ht="15.75">
      <c r="A162" s="239"/>
      <c r="B162" s="242"/>
      <c r="C162" s="153" t="s">
        <v>66</v>
      </c>
    </row>
    <row r="163" spans="1:3" ht="15">
      <c r="A163" s="240"/>
      <c r="B163" s="242"/>
      <c r="C163" s="169" t="s">
        <v>67</v>
      </c>
    </row>
    <row r="164" spans="1:3" ht="31.5" customHeight="1">
      <c r="A164" s="250">
        <v>12</v>
      </c>
      <c r="B164" s="251" t="s">
        <v>307</v>
      </c>
      <c r="C164" s="142" t="s">
        <v>70</v>
      </c>
    </row>
    <row r="165" spans="1:3" ht="15.75">
      <c r="A165" s="250"/>
      <c r="B165" s="252"/>
      <c r="C165" s="151" t="s">
        <v>15</v>
      </c>
    </row>
    <row r="166" spans="1:3" ht="15.75">
      <c r="A166" s="250"/>
      <c r="B166" s="252"/>
      <c r="C166" s="151" t="s">
        <v>15</v>
      </c>
    </row>
    <row r="167" spans="1:3" ht="15.75">
      <c r="A167" s="250"/>
      <c r="B167" s="252"/>
      <c r="C167" s="151" t="s">
        <v>15</v>
      </c>
    </row>
    <row r="168" spans="1:3" ht="15.75">
      <c r="A168" s="250"/>
      <c r="B168" s="252"/>
      <c r="C168" s="151" t="s">
        <v>15</v>
      </c>
    </row>
    <row r="169" spans="1:3" ht="15.75">
      <c r="A169" s="250"/>
      <c r="B169" s="252"/>
      <c r="C169" s="151" t="s">
        <v>15</v>
      </c>
    </row>
    <row r="170" spans="1:3" ht="15.75">
      <c r="A170" s="250"/>
      <c r="B170" s="252"/>
      <c r="C170" s="151" t="s">
        <v>15</v>
      </c>
    </row>
    <row r="171" spans="1:3" ht="15.75">
      <c r="A171" s="250"/>
      <c r="B171" s="253"/>
      <c r="C171" s="151" t="s">
        <v>15</v>
      </c>
    </row>
    <row r="172" spans="1:3" s="19" customFormat="1" ht="15.75">
      <c r="A172" s="23" t="s">
        <v>108</v>
      </c>
      <c r="B172" s="21"/>
      <c r="C172" s="22"/>
    </row>
    <row r="173" spans="1:3" s="19" customFormat="1" ht="15.75">
      <c r="A173" s="115" t="s">
        <v>184</v>
      </c>
      <c r="B173" s="116" t="s">
        <v>109</v>
      </c>
      <c r="C173" s="116"/>
    </row>
    <row r="174" spans="1:3" ht="94.5" customHeight="1">
      <c r="A174" s="238"/>
      <c r="B174" s="241" t="s">
        <v>397</v>
      </c>
      <c r="C174" s="170" t="s">
        <v>71</v>
      </c>
    </row>
    <row r="175" spans="1:3" ht="15.75">
      <c r="A175" s="239"/>
      <c r="B175" s="242"/>
      <c r="C175" s="16" t="s">
        <v>72</v>
      </c>
    </row>
    <row r="176" spans="1:3" ht="15.75">
      <c r="A176" s="239"/>
      <c r="B176" s="242"/>
      <c r="C176" s="16">
        <v>80</v>
      </c>
    </row>
    <row r="177" spans="1:3" ht="63">
      <c r="A177" s="239"/>
      <c r="B177" s="242"/>
      <c r="C177" s="171" t="s">
        <v>73</v>
      </c>
    </row>
    <row r="178" spans="1:3" ht="15.75">
      <c r="A178" s="239"/>
      <c r="B178" s="242"/>
      <c r="C178" s="79" t="s">
        <v>74</v>
      </c>
    </row>
    <row r="179" spans="1:3" ht="15.75">
      <c r="A179" s="239"/>
      <c r="B179" s="242"/>
      <c r="C179" s="57">
        <v>1240</v>
      </c>
    </row>
    <row r="180" spans="1:3" ht="15">
      <c r="A180" s="240"/>
      <c r="B180" s="243"/>
      <c r="C180" s="156" t="s">
        <v>75</v>
      </c>
    </row>
    <row r="181" spans="1:3" ht="47.25">
      <c r="A181" s="27"/>
      <c r="B181" s="79" t="s">
        <v>401</v>
      </c>
      <c r="C181" s="17"/>
    </row>
    <row r="182" spans="1:3" ht="15.75">
      <c r="A182" s="27"/>
      <c r="B182" s="106" t="s">
        <v>399</v>
      </c>
      <c r="C182" s="104" t="s">
        <v>30</v>
      </c>
    </row>
    <row r="183" spans="1:3" s="58" customFormat="1" ht="15.75">
      <c r="A183" s="36"/>
      <c r="B183" s="108" t="s">
        <v>402</v>
      </c>
      <c r="C183" s="104" t="s">
        <v>31</v>
      </c>
    </row>
    <row r="184" spans="1:3" s="58" customFormat="1" ht="15.75">
      <c r="A184" s="36"/>
      <c r="B184" s="108" t="s">
        <v>403</v>
      </c>
      <c r="C184" s="104">
        <v>0</v>
      </c>
    </row>
    <row r="185" spans="1:3" ht="15.75">
      <c r="A185" s="27"/>
      <c r="B185" s="106" t="s">
        <v>398</v>
      </c>
      <c r="C185" s="104" t="s">
        <v>32</v>
      </c>
    </row>
    <row r="186" spans="1:3" ht="31.5">
      <c r="A186" s="27"/>
      <c r="B186" s="79" t="s">
        <v>404</v>
      </c>
      <c r="C186" s="104" t="s">
        <v>32</v>
      </c>
    </row>
    <row r="187" spans="1:3" ht="31.5">
      <c r="A187" s="111"/>
      <c r="B187" s="112" t="s">
        <v>406</v>
      </c>
      <c r="C187" s="172">
        <f>SUM('Раздел II'!E88:E89)</f>
        <v>4</v>
      </c>
    </row>
    <row r="188" spans="1:3" ht="63">
      <c r="A188" s="238"/>
      <c r="B188" s="241" t="s">
        <v>308</v>
      </c>
      <c r="C188" s="173" t="s">
        <v>280</v>
      </c>
    </row>
    <row r="189" spans="1:3" ht="15.75">
      <c r="A189" s="239"/>
      <c r="B189" s="242"/>
      <c r="C189" s="79" t="s">
        <v>281</v>
      </c>
    </row>
    <row r="190" spans="1:3" ht="15.75">
      <c r="A190" s="240"/>
      <c r="B190" s="243"/>
      <c r="C190" s="79">
        <v>460</v>
      </c>
    </row>
    <row r="191" spans="1:3" ht="15.75">
      <c r="A191" s="117" t="s">
        <v>185</v>
      </c>
      <c r="B191" s="116" t="s">
        <v>248</v>
      </c>
      <c r="C191" s="118"/>
    </row>
    <row r="192" spans="1:3" ht="94.5">
      <c r="A192" s="244"/>
      <c r="B192" s="247" t="s">
        <v>309</v>
      </c>
      <c r="C192" s="174" t="s">
        <v>0</v>
      </c>
    </row>
    <row r="193" spans="1:3" ht="15.75">
      <c r="A193" s="245"/>
      <c r="B193" s="248"/>
      <c r="C193" s="37" t="s">
        <v>1</v>
      </c>
    </row>
    <row r="194" spans="1:3" ht="15.75">
      <c r="A194" s="246"/>
      <c r="B194" s="249"/>
      <c r="C194" s="37">
        <v>50</v>
      </c>
    </row>
    <row r="195" spans="1:3" ht="31.5">
      <c r="A195" s="113"/>
      <c r="B195" s="112" t="s">
        <v>407</v>
      </c>
      <c r="C195" s="172">
        <f>'Раздел II'!E90</f>
        <v>0</v>
      </c>
    </row>
    <row r="196" spans="1:3" s="19" customFormat="1" ht="15.75">
      <c r="A196" s="115" t="s">
        <v>295</v>
      </c>
      <c r="B196" s="116" t="s">
        <v>110</v>
      </c>
      <c r="C196" s="116"/>
    </row>
    <row r="197" spans="1:3" s="19" customFormat="1" ht="15.75" customHeight="1">
      <c r="A197" s="176"/>
      <c r="B197" s="112" t="s">
        <v>194</v>
      </c>
      <c r="C197" s="109">
        <v>1</v>
      </c>
    </row>
    <row r="198" spans="1:3" ht="15.75">
      <c r="A198" s="244"/>
      <c r="B198" s="235" t="s">
        <v>192</v>
      </c>
      <c r="C198" s="153" t="s">
        <v>8</v>
      </c>
    </row>
    <row r="199" spans="1:3" ht="15.75">
      <c r="A199" s="245"/>
      <c r="B199" s="236"/>
      <c r="C199" s="178" t="s">
        <v>3</v>
      </c>
    </row>
    <row r="200" spans="1:3" ht="15.75">
      <c r="A200" s="245"/>
      <c r="B200" s="236"/>
      <c r="C200" s="178" t="s">
        <v>4</v>
      </c>
    </row>
    <row r="201" spans="1:3" ht="15.75">
      <c r="A201" s="245"/>
      <c r="B201" s="236"/>
      <c r="C201" s="178" t="s">
        <v>2</v>
      </c>
    </row>
    <row r="202" spans="1:3" ht="15.75">
      <c r="A202" s="245"/>
      <c r="B202" s="237"/>
      <c r="C202" s="178" t="s">
        <v>5</v>
      </c>
    </row>
    <row r="203" spans="1:3" ht="15.75">
      <c r="A203" s="246"/>
      <c r="B203" s="177" t="s">
        <v>408</v>
      </c>
      <c r="C203" s="179">
        <v>16</v>
      </c>
    </row>
    <row r="204" spans="1:3" ht="15.75">
      <c r="A204" s="244"/>
      <c r="B204" s="235" t="s">
        <v>193</v>
      </c>
      <c r="C204" s="153" t="s">
        <v>11</v>
      </c>
    </row>
    <row r="205" spans="1:3" ht="15.75">
      <c r="A205" s="245"/>
      <c r="B205" s="236"/>
      <c r="C205" s="178" t="s">
        <v>6</v>
      </c>
    </row>
    <row r="206" spans="1:3" ht="15.75">
      <c r="A206" s="245"/>
      <c r="B206" s="236"/>
      <c r="C206" s="178" t="s">
        <v>4</v>
      </c>
    </row>
    <row r="207" spans="1:3" ht="15.75">
      <c r="A207" s="245"/>
      <c r="B207" s="236"/>
      <c r="C207" s="178" t="s">
        <v>7</v>
      </c>
    </row>
    <row r="208" spans="1:3" ht="15.75">
      <c r="A208" s="245"/>
      <c r="B208" s="237"/>
      <c r="C208" s="178" t="s">
        <v>10</v>
      </c>
    </row>
    <row r="209" spans="1:3" ht="15.75">
      <c r="A209" s="246"/>
      <c r="B209" s="177" t="s">
        <v>408</v>
      </c>
      <c r="C209" s="179">
        <v>0</v>
      </c>
    </row>
    <row r="210" spans="1:3" s="19" customFormat="1" ht="15.75">
      <c r="A210" s="115" t="s">
        <v>296</v>
      </c>
      <c r="B210" s="116" t="s">
        <v>459</v>
      </c>
      <c r="C210" s="119"/>
    </row>
    <row r="211" spans="1:3" ht="47.25">
      <c r="A211" s="27"/>
      <c r="B211" s="79" t="s">
        <v>195</v>
      </c>
      <c r="C211" s="151">
        <v>17</v>
      </c>
    </row>
    <row r="212" ht="15">
      <c r="A212" s="60" t="s">
        <v>252</v>
      </c>
    </row>
    <row r="213" ht="18">
      <c r="A213" s="60" t="s">
        <v>456</v>
      </c>
    </row>
    <row r="214" spans="1:6" ht="18">
      <c r="A214" s="78" t="s">
        <v>321</v>
      </c>
      <c r="F214" s="175"/>
    </row>
    <row r="215" ht="15">
      <c r="F215" s="175"/>
    </row>
  </sheetData>
  <sheetProtection/>
  <mergeCells count="78">
    <mergeCell ref="A1:C1"/>
    <mergeCell ref="A2:C2"/>
    <mergeCell ref="A8:A11"/>
    <mergeCell ref="B8:B11"/>
    <mergeCell ref="A12:A19"/>
    <mergeCell ref="B12:B19"/>
    <mergeCell ref="A4:A5"/>
    <mergeCell ref="B4:B5"/>
    <mergeCell ref="A20:A27"/>
    <mergeCell ref="B20:B27"/>
    <mergeCell ref="A28:A33"/>
    <mergeCell ref="B28:B33"/>
    <mergeCell ref="A34:A36"/>
    <mergeCell ref="B34:B36"/>
    <mergeCell ref="A38:A44"/>
    <mergeCell ref="B38:B44"/>
    <mergeCell ref="A45:A51"/>
    <mergeCell ref="B45:B51"/>
    <mergeCell ref="A52:A58"/>
    <mergeCell ref="B52:B58"/>
    <mergeCell ref="A59:A65"/>
    <mergeCell ref="B59:B65"/>
    <mergeCell ref="A66:A72"/>
    <mergeCell ref="B66:B72"/>
    <mergeCell ref="A73:A74"/>
    <mergeCell ref="B73:B74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9:A135"/>
    <mergeCell ref="B129:B135"/>
    <mergeCell ref="A150:A156"/>
    <mergeCell ref="B150:B156"/>
    <mergeCell ref="A136:A142"/>
    <mergeCell ref="B136:B142"/>
    <mergeCell ref="A143:A149"/>
    <mergeCell ref="B143:B149"/>
    <mergeCell ref="A157:A163"/>
    <mergeCell ref="B157:B163"/>
    <mergeCell ref="A164:A171"/>
    <mergeCell ref="B164:B171"/>
    <mergeCell ref="B198:B202"/>
    <mergeCell ref="B204:B208"/>
    <mergeCell ref="A174:A180"/>
    <mergeCell ref="B174:B180"/>
    <mergeCell ref="A188:A190"/>
    <mergeCell ref="B188:B190"/>
    <mergeCell ref="A192:A194"/>
    <mergeCell ref="B192:B194"/>
    <mergeCell ref="A198:A203"/>
    <mergeCell ref="A204:A209"/>
  </mergeCells>
  <dataValidations count="1">
    <dataValidation type="list" allowBlank="1" showInputMessage="1" showErrorMessage="1" sqref="C5">
      <formula1>Период</formula1>
    </dataValidation>
  </dataValidations>
  <hyperlinks>
    <hyperlink ref="C74" r:id="rId1" display="http://admbel.ru/services/nko/"/>
    <hyperlink ref="C83" r:id="rId2" display="http://admbel.ru/services/nko/uslugi/#tabs-container1"/>
    <hyperlink ref="C87" r:id="rId3" display="http://admbel.ru/services/nko/uslugi/3/44884/#tabs-container3"/>
    <hyperlink ref="C95" r:id="rId4" display="http://admbel.ru/services/nko/uslugi/3/44884/#tabs-container2"/>
    <hyperlink ref="C163" r:id="rId5" display="http://admbel.ru/services/nko/npa/#tabs-container3 "/>
    <hyperlink ref="C180" r:id="rId6" display="http://admbel.ru/services/nko/municipal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pane ySplit="7" topLeftCell="BM90" activePane="bottomLeft" state="frozen"/>
      <selection pane="topLeft" activeCell="A9" sqref="A9:L9"/>
      <selection pane="bottomLeft" activeCell="G98" sqref="G98"/>
    </sheetView>
  </sheetViews>
  <sheetFormatPr defaultColWidth="9.140625" defaultRowHeight="15"/>
  <cols>
    <col min="1" max="1" width="5.28125" style="1" customWidth="1"/>
    <col min="2" max="2" width="95.28125" style="1" customWidth="1"/>
    <col min="3" max="3" width="12.8515625" style="1" customWidth="1"/>
    <col min="4" max="5" width="12.7109375" style="1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s="32" customFormat="1" ht="17.25">
      <c r="A1" s="217" t="s">
        <v>198</v>
      </c>
      <c r="B1" s="217"/>
      <c r="C1" s="217"/>
      <c r="D1" s="217"/>
      <c r="E1" s="217"/>
    </row>
    <row r="2" spans="1:5" s="32" customFormat="1" ht="17.25">
      <c r="A2" s="217" t="s">
        <v>199</v>
      </c>
      <c r="B2" s="217"/>
      <c r="C2" s="217"/>
      <c r="D2" s="217"/>
      <c r="E2" s="217"/>
    </row>
    <row r="4" spans="1:5" ht="15.75">
      <c r="A4" s="211" t="s">
        <v>105</v>
      </c>
      <c r="B4" s="211" t="s">
        <v>117</v>
      </c>
      <c r="C4" s="211" t="s">
        <v>118</v>
      </c>
      <c r="D4" s="211" t="s">
        <v>229</v>
      </c>
      <c r="E4" s="212"/>
    </row>
    <row r="5" spans="1:5" ht="15.75">
      <c r="A5" s="211"/>
      <c r="B5" s="211"/>
      <c r="C5" s="211"/>
      <c r="D5" s="264" t="s">
        <v>120</v>
      </c>
      <c r="E5" s="20" t="s">
        <v>196</v>
      </c>
    </row>
    <row r="6" spans="1:5" ht="15.75">
      <c r="A6" s="211"/>
      <c r="B6" s="211"/>
      <c r="C6" s="211"/>
      <c r="D6" s="264"/>
      <c r="E6" s="28">
        <v>43556</v>
      </c>
    </row>
    <row r="7" spans="1:5" ht="15.75">
      <c r="A7" s="15">
        <v>1</v>
      </c>
      <c r="B7" s="15">
        <v>2</v>
      </c>
      <c r="C7" s="15">
        <v>3</v>
      </c>
      <c r="D7" s="31">
        <v>4</v>
      </c>
      <c r="E7" s="15">
        <v>5</v>
      </c>
    </row>
    <row r="8" spans="1:5" ht="31.5">
      <c r="A8" s="226" t="s">
        <v>197</v>
      </c>
      <c r="B8" s="74" t="s">
        <v>274</v>
      </c>
      <c r="C8" s="227" t="s">
        <v>122</v>
      </c>
      <c r="D8" s="219">
        <f>SUM(D10:D14)</f>
        <v>22</v>
      </c>
      <c r="E8" s="218" t="s">
        <v>123</v>
      </c>
    </row>
    <row r="9" spans="1:5" ht="15.75">
      <c r="A9" s="226"/>
      <c r="B9" s="74" t="s">
        <v>121</v>
      </c>
      <c r="C9" s="227"/>
      <c r="D9" s="219"/>
      <c r="E9" s="219"/>
    </row>
    <row r="10" spans="1:5" ht="15.75">
      <c r="A10" s="27" t="s">
        <v>133</v>
      </c>
      <c r="B10" s="16" t="s">
        <v>124</v>
      </c>
      <c r="C10" s="15" t="s">
        <v>122</v>
      </c>
      <c r="D10" s="29">
        <v>0</v>
      </c>
      <c r="E10" s="29" t="s">
        <v>123</v>
      </c>
    </row>
    <row r="11" spans="1:5" ht="15.75">
      <c r="A11" s="27" t="s">
        <v>134</v>
      </c>
      <c r="B11" s="16" t="s">
        <v>250</v>
      </c>
      <c r="C11" s="15" t="s">
        <v>122</v>
      </c>
      <c r="D11" s="29">
        <f>5+8</f>
        <v>13</v>
      </c>
      <c r="E11" s="29" t="s">
        <v>123</v>
      </c>
    </row>
    <row r="12" spans="1:5" ht="15.75">
      <c r="A12" s="27" t="s">
        <v>135</v>
      </c>
      <c r="B12" s="16" t="s">
        <v>125</v>
      </c>
      <c r="C12" s="15" t="s">
        <v>122</v>
      </c>
      <c r="D12" s="29">
        <v>6</v>
      </c>
      <c r="E12" s="29" t="s">
        <v>123</v>
      </c>
    </row>
    <row r="13" spans="1:5" ht="15.75">
      <c r="A13" s="27" t="s">
        <v>136</v>
      </c>
      <c r="B13" s="16" t="s">
        <v>126</v>
      </c>
      <c r="C13" s="15" t="s">
        <v>122</v>
      </c>
      <c r="D13" s="29">
        <v>0</v>
      </c>
      <c r="E13" s="29" t="s">
        <v>123</v>
      </c>
    </row>
    <row r="14" spans="1:5" ht="15.75">
      <c r="A14" s="27" t="s">
        <v>137</v>
      </c>
      <c r="B14" s="16" t="s">
        <v>127</v>
      </c>
      <c r="C14" s="15" t="s">
        <v>122</v>
      </c>
      <c r="D14" s="29">
        <v>3</v>
      </c>
      <c r="E14" s="29" t="s">
        <v>123</v>
      </c>
    </row>
    <row r="15" spans="1:5" ht="15.75">
      <c r="A15" s="207" t="s">
        <v>209</v>
      </c>
      <c r="B15" s="208"/>
      <c r="C15" s="208"/>
      <c r="D15" s="208"/>
      <c r="E15" s="209"/>
    </row>
    <row r="16" spans="1:5" ht="34.5">
      <c r="A16" s="228" t="s">
        <v>138</v>
      </c>
      <c r="B16" s="75" t="s">
        <v>443</v>
      </c>
      <c r="C16" s="229" t="s">
        <v>122</v>
      </c>
      <c r="D16" s="269">
        <f>SUM(D18:D22)</f>
        <v>4</v>
      </c>
      <c r="E16" s="269">
        <f>SUM(E18:E22)</f>
        <v>4</v>
      </c>
    </row>
    <row r="17" spans="1:5" ht="15.75">
      <c r="A17" s="228"/>
      <c r="B17" s="75" t="s">
        <v>121</v>
      </c>
      <c r="C17" s="229"/>
      <c r="D17" s="269"/>
      <c r="E17" s="269"/>
    </row>
    <row r="18" spans="1:5" ht="15.75">
      <c r="A18" s="27" t="s">
        <v>139</v>
      </c>
      <c r="B18" s="16" t="s">
        <v>124</v>
      </c>
      <c r="C18" s="15" t="s">
        <v>122</v>
      </c>
      <c r="D18" s="29">
        <f>'Раздел V'!C16</f>
        <v>0</v>
      </c>
      <c r="E18" s="29">
        <f>'Раздел V'!D16</f>
        <v>0</v>
      </c>
    </row>
    <row r="19" spans="1:5" ht="15.75">
      <c r="A19" s="27" t="s">
        <v>140</v>
      </c>
      <c r="B19" s="16" t="s">
        <v>250</v>
      </c>
      <c r="C19" s="15" t="s">
        <v>122</v>
      </c>
      <c r="D19" s="29">
        <v>1</v>
      </c>
      <c r="E19" s="29">
        <v>1</v>
      </c>
    </row>
    <row r="20" spans="1:7" ht="15.75">
      <c r="A20" s="27" t="s">
        <v>141</v>
      </c>
      <c r="B20" s="16" t="s">
        <v>125</v>
      </c>
      <c r="C20" s="15" t="s">
        <v>122</v>
      </c>
      <c r="D20" s="29">
        <v>2</v>
      </c>
      <c r="E20" s="188">
        <v>2</v>
      </c>
      <c r="G20" s="186"/>
    </row>
    <row r="21" spans="1:5" ht="15.75">
      <c r="A21" s="27" t="s">
        <v>142</v>
      </c>
      <c r="B21" s="16" t="s">
        <v>126</v>
      </c>
      <c r="C21" s="15" t="s">
        <v>122</v>
      </c>
      <c r="D21" s="29">
        <f>'Раздел V'!C46</f>
        <v>0</v>
      </c>
      <c r="E21" s="29">
        <f>'Раздел V'!D46</f>
        <v>0</v>
      </c>
    </row>
    <row r="22" spans="1:5" ht="15.75">
      <c r="A22" s="27" t="s">
        <v>143</v>
      </c>
      <c r="B22" s="16" t="s">
        <v>127</v>
      </c>
      <c r="C22" s="15" t="s">
        <v>122</v>
      </c>
      <c r="D22" s="29">
        <v>1</v>
      </c>
      <c r="E22" s="29">
        <v>1</v>
      </c>
    </row>
    <row r="23" spans="1:5" ht="75.75">
      <c r="A23" s="226" t="s">
        <v>144</v>
      </c>
      <c r="B23" s="74" t="s">
        <v>409</v>
      </c>
      <c r="C23" s="227" t="s">
        <v>128</v>
      </c>
      <c r="D23" s="272">
        <f>SUM(D25:D29)</f>
        <v>1489.782792</v>
      </c>
      <c r="E23" s="272">
        <f>SUM(E25:E29)</f>
        <v>384.53176</v>
      </c>
    </row>
    <row r="24" spans="1:5" ht="15.75">
      <c r="A24" s="226"/>
      <c r="B24" s="74" t="s">
        <v>121</v>
      </c>
      <c r="C24" s="227"/>
      <c r="D24" s="272"/>
      <c r="E24" s="272"/>
    </row>
    <row r="25" spans="1:5" ht="15.75">
      <c r="A25" s="27" t="s">
        <v>145</v>
      </c>
      <c r="B25" s="16" t="s">
        <v>124</v>
      </c>
      <c r="C25" s="15" t="s">
        <v>128</v>
      </c>
      <c r="D25" s="30">
        <v>0</v>
      </c>
      <c r="E25" s="30">
        <v>0</v>
      </c>
    </row>
    <row r="26" spans="1:11" ht="15.75">
      <c r="A26" s="27" t="s">
        <v>146</v>
      </c>
      <c r="B26" s="16" t="s">
        <v>282</v>
      </c>
      <c r="C26" s="15" t="s">
        <v>128</v>
      </c>
      <c r="D26" s="200">
        <v>1316.882792</v>
      </c>
      <c r="E26" s="200">
        <v>332.8</v>
      </c>
      <c r="G26" s="180"/>
      <c r="H26" s="1" t="s">
        <v>9</v>
      </c>
      <c r="K26" s="180"/>
    </row>
    <row r="27" spans="1:5" s="58" customFormat="1" ht="15.75">
      <c r="A27" s="36" t="s">
        <v>147</v>
      </c>
      <c r="B27" s="37" t="s">
        <v>125</v>
      </c>
      <c r="C27" s="38" t="s">
        <v>128</v>
      </c>
      <c r="D27" s="200">
        <v>110.86</v>
      </c>
      <c r="E27" s="200">
        <v>24.33646</v>
      </c>
    </row>
    <row r="28" spans="1:5" s="58" customFormat="1" ht="15.75">
      <c r="A28" s="36" t="s">
        <v>148</v>
      </c>
      <c r="B28" s="37" t="s">
        <v>126</v>
      </c>
      <c r="C28" s="38" t="s">
        <v>128</v>
      </c>
      <c r="D28" s="200">
        <v>0</v>
      </c>
      <c r="E28" s="200">
        <v>0</v>
      </c>
    </row>
    <row r="29" spans="1:5" s="58" customFormat="1" ht="15.75">
      <c r="A29" s="36" t="s">
        <v>149</v>
      </c>
      <c r="B29" s="37" t="s">
        <v>127</v>
      </c>
      <c r="C29" s="38" t="s">
        <v>128</v>
      </c>
      <c r="D29" s="200">
        <v>62.04</v>
      </c>
      <c r="E29" s="200">
        <v>27.3953</v>
      </c>
    </row>
    <row r="30" spans="1:5" ht="47.25">
      <c r="A30" s="228" t="s">
        <v>150</v>
      </c>
      <c r="B30" s="75" t="s">
        <v>445</v>
      </c>
      <c r="C30" s="229" t="s">
        <v>128</v>
      </c>
      <c r="D30" s="273">
        <f>SUM(D33,D35,D37,D39,D41)</f>
        <v>3.6607</v>
      </c>
      <c r="E30" s="270">
        <f>SUM(E33,E35,E37,E39,E41)</f>
        <v>0.6344000000000001</v>
      </c>
    </row>
    <row r="31" spans="1:5" ht="15.75">
      <c r="A31" s="228"/>
      <c r="B31" s="75" t="s">
        <v>121</v>
      </c>
      <c r="C31" s="229"/>
      <c r="D31" s="273"/>
      <c r="E31" s="271"/>
    </row>
    <row r="32" spans="1:5" ht="15.75">
      <c r="A32" s="27"/>
      <c r="B32" s="18" t="s">
        <v>310</v>
      </c>
      <c r="C32" s="15" t="s">
        <v>128</v>
      </c>
      <c r="D32" s="30" t="s">
        <v>123</v>
      </c>
      <c r="E32" s="30">
        <f>SUM(E34,E36,E38,E40,E42)</f>
        <v>0</v>
      </c>
    </row>
    <row r="33" spans="1:5" ht="15.75">
      <c r="A33" s="27" t="s">
        <v>151</v>
      </c>
      <c r="B33" s="16" t="s">
        <v>124</v>
      </c>
      <c r="C33" s="15" t="s">
        <v>128</v>
      </c>
      <c r="D33" s="30">
        <f>'Раздел IV'!B10</f>
        <v>0</v>
      </c>
      <c r="E33" s="30">
        <f>'Раздел IV'!C10</f>
        <v>0</v>
      </c>
    </row>
    <row r="34" spans="1:7" ht="15.75">
      <c r="A34" s="27"/>
      <c r="B34" s="18" t="s">
        <v>310</v>
      </c>
      <c r="C34" s="15" t="s">
        <v>128</v>
      </c>
      <c r="D34" s="30" t="s">
        <v>123</v>
      </c>
      <c r="E34" s="30">
        <v>0</v>
      </c>
      <c r="G34" s="223"/>
    </row>
    <row r="35" spans="1:5" ht="15.75">
      <c r="A35" s="27" t="s">
        <v>152</v>
      </c>
      <c r="B35" s="16" t="s">
        <v>250</v>
      </c>
      <c r="C35" s="15" t="s">
        <v>128</v>
      </c>
      <c r="D35" s="30">
        <f>'Раздел IV'!B9</f>
        <v>1.9267</v>
      </c>
      <c r="E35" s="30">
        <f>'Раздел IV'!C9</f>
        <v>0.5792</v>
      </c>
    </row>
    <row r="36" spans="1:5" ht="15.75">
      <c r="A36" s="27"/>
      <c r="B36" s="18" t="s">
        <v>310</v>
      </c>
      <c r="C36" s="15" t="s">
        <v>128</v>
      </c>
      <c r="D36" s="30" t="s">
        <v>123</v>
      </c>
      <c r="E36" s="30">
        <v>0</v>
      </c>
    </row>
    <row r="37" spans="1:5" ht="15.75">
      <c r="A37" s="27" t="s">
        <v>153</v>
      </c>
      <c r="B37" s="16" t="s">
        <v>125</v>
      </c>
      <c r="C37" s="15" t="s">
        <v>128</v>
      </c>
      <c r="D37" s="30">
        <f>'Раздел IV'!B13</f>
        <v>1.4</v>
      </c>
      <c r="E37" s="30">
        <f>'Раздел IV'!C13</f>
        <v>0.0552</v>
      </c>
    </row>
    <row r="38" spans="1:5" ht="15.75">
      <c r="A38" s="27"/>
      <c r="B38" s="18" t="s">
        <v>310</v>
      </c>
      <c r="C38" s="15" t="s">
        <v>128</v>
      </c>
      <c r="D38" s="30" t="s">
        <v>123</v>
      </c>
      <c r="E38" s="30">
        <v>0</v>
      </c>
    </row>
    <row r="39" spans="1:5" ht="15.75">
      <c r="A39" s="27" t="s">
        <v>154</v>
      </c>
      <c r="B39" s="16" t="s">
        <v>126</v>
      </c>
      <c r="C39" s="15" t="s">
        <v>128</v>
      </c>
      <c r="D39" s="30">
        <f>'Раздел IV'!B11</f>
        <v>0</v>
      </c>
      <c r="E39" s="30">
        <f>'Раздел IV'!C11</f>
        <v>0</v>
      </c>
    </row>
    <row r="40" spans="1:5" ht="15.75">
      <c r="A40" s="27"/>
      <c r="B40" s="18" t="s">
        <v>310</v>
      </c>
      <c r="C40" s="15" t="s">
        <v>128</v>
      </c>
      <c r="D40" s="30" t="s">
        <v>123</v>
      </c>
      <c r="E40" s="30">
        <v>0</v>
      </c>
    </row>
    <row r="41" spans="1:5" ht="15.75">
      <c r="A41" s="27" t="s">
        <v>155</v>
      </c>
      <c r="B41" s="16" t="s">
        <v>127</v>
      </c>
      <c r="C41" s="15" t="s">
        <v>128</v>
      </c>
      <c r="D41" s="30">
        <f>'Раздел IV'!B12</f>
        <v>0.334</v>
      </c>
      <c r="E41" s="30">
        <f>'Раздел IV'!C12</f>
        <v>0</v>
      </c>
    </row>
    <row r="42" spans="1:5" ht="15.75">
      <c r="A42" s="27"/>
      <c r="B42" s="18" t="s">
        <v>310</v>
      </c>
      <c r="C42" s="15" t="s">
        <v>128</v>
      </c>
      <c r="D42" s="30" t="s">
        <v>123</v>
      </c>
      <c r="E42" s="30">
        <v>0</v>
      </c>
    </row>
    <row r="43" spans="1:5" ht="81.75">
      <c r="A43" s="231" t="s">
        <v>156</v>
      </c>
      <c r="B43" s="89" t="s">
        <v>446</v>
      </c>
      <c r="C43" s="215" t="s">
        <v>128</v>
      </c>
      <c r="D43" s="221">
        <f>SUM(D46,D48,D50,D52,D54)</f>
        <v>51.826699999999995</v>
      </c>
      <c r="E43" s="221">
        <f>SUM(E46,E48,E50,E52,E54)</f>
        <v>10.7482</v>
      </c>
    </row>
    <row r="44" spans="1:5" ht="15.75">
      <c r="A44" s="220"/>
      <c r="B44" s="90" t="s">
        <v>121</v>
      </c>
      <c r="C44" s="216"/>
      <c r="D44" s="222"/>
      <c r="E44" s="222"/>
    </row>
    <row r="45" spans="1:5" s="58" customFormat="1" ht="15.75">
      <c r="A45" s="36"/>
      <c r="B45" s="88" t="s">
        <v>310</v>
      </c>
      <c r="C45" s="15" t="s">
        <v>128</v>
      </c>
      <c r="D45" s="34" t="s">
        <v>123</v>
      </c>
      <c r="E45" s="34">
        <f>SUM(E47,E49,E51,E53,E55)</f>
        <v>0</v>
      </c>
    </row>
    <row r="46" spans="1:5" s="58" customFormat="1" ht="15.75">
      <c r="A46" s="36" t="s">
        <v>157</v>
      </c>
      <c r="B46" s="37" t="s">
        <v>124</v>
      </c>
      <c r="C46" s="15" t="s">
        <v>128</v>
      </c>
      <c r="D46" s="34">
        <v>0</v>
      </c>
      <c r="E46" s="34">
        <v>0</v>
      </c>
    </row>
    <row r="47" spans="1:5" s="58" customFormat="1" ht="15.75">
      <c r="A47" s="36"/>
      <c r="B47" s="88" t="s">
        <v>310</v>
      </c>
      <c r="C47" s="15" t="s">
        <v>128</v>
      </c>
      <c r="D47" s="34" t="s">
        <v>123</v>
      </c>
      <c r="E47" s="34">
        <v>0</v>
      </c>
    </row>
    <row r="48" spans="1:7" s="58" customFormat="1" ht="15.75">
      <c r="A48" s="36" t="s">
        <v>158</v>
      </c>
      <c r="B48" s="37" t="s">
        <v>250</v>
      </c>
      <c r="C48" s="15" t="s">
        <v>128</v>
      </c>
      <c r="D48" s="200">
        <v>1.9267</v>
      </c>
      <c r="E48" s="200">
        <v>0.5792</v>
      </c>
      <c r="G48" s="184"/>
    </row>
    <row r="49" spans="1:5" s="58" customFormat="1" ht="15.75">
      <c r="A49" s="36"/>
      <c r="B49" s="88" t="s">
        <v>310</v>
      </c>
      <c r="C49" s="15" t="s">
        <v>128</v>
      </c>
      <c r="D49" s="34" t="s">
        <v>123</v>
      </c>
      <c r="E49" s="34">
        <v>0</v>
      </c>
    </row>
    <row r="50" spans="1:7" s="58" customFormat="1" ht="15.75">
      <c r="A50" s="36" t="s">
        <v>159</v>
      </c>
      <c r="B50" s="37" t="s">
        <v>125</v>
      </c>
      <c r="C50" s="38" t="s">
        <v>128</v>
      </c>
      <c r="D50" s="200">
        <v>49.6</v>
      </c>
      <c r="E50" s="200">
        <v>10.169</v>
      </c>
      <c r="G50" s="184"/>
    </row>
    <row r="51" spans="1:5" s="58" customFormat="1" ht="15.75">
      <c r="A51" s="36"/>
      <c r="B51" s="88" t="s">
        <v>310</v>
      </c>
      <c r="C51" s="15" t="s">
        <v>128</v>
      </c>
      <c r="D51" s="34" t="s">
        <v>123</v>
      </c>
      <c r="E51" s="34">
        <v>0</v>
      </c>
    </row>
    <row r="52" spans="1:5" s="58" customFormat="1" ht="15.75">
      <c r="A52" s="36" t="s">
        <v>160</v>
      </c>
      <c r="B52" s="37" t="s">
        <v>126</v>
      </c>
      <c r="C52" s="38" t="s">
        <v>128</v>
      </c>
      <c r="D52" s="34">
        <v>0</v>
      </c>
      <c r="E52" s="34">
        <v>0</v>
      </c>
    </row>
    <row r="53" spans="1:5" s="58" customFormat="1" ht="15.75">
      <c r="A53" s="36"/>
      <c r="B53" s="88" t="s">
        <v>310</v>
      </c>
      <c r="C53" s="15" t="s">
        <v>128</v>
      </c>
      <c r="D53" s="34" t="s">
        <v>123</v>
      </c>
      <c r="E53" s="34">
        <v>0</v>
      </c>
    </row>
    <row r="54" spans="1:7" s="58" customFormat="1" ht="15.75">
      <c r="A54" s="36" t="s">
        <v>161</v>
      </c>
      <c r="B54" s="37" t="s">
        <v>127</v>
      </c>
      <c r="C54" s="38" t="s">
        <v>128</v>
      </c>
      <c r="D54" s="200">
        <v>0.3</v>
      </c>
      <c r="E54" s="200">
        <v>0</v>
      </c>
      <c r="G54" s="184"/>
    </row>
    <row r="55" spans="1:5" s="58" customFormat="1" ht="15.75">
      <c r="A55" s="36"/>
      <c r="B55" s="88" t="s">
        <v>310</v>
      </c>
      <c r="C55" s="38" t="s">
        <v>128</v>
      </c>
      <c r="D55" s="34" t="s">
        <v>123</v>
      </c>
      <c r="E55" s="34">
        <v>0</v>
      </c>
    </row>
    <row r="56" spans="1:5" ht="78.75">
      <c r="A56" s="226" t="s">
        <v>162</v>
      </c>
      <c r="B56" s="74" t="s">
        <v>448</v>
      </c>
      <c r="C56" s="227" t="s">
        <v>129</v>
      </c>
      <c r="D56" s="230">
        <f>IF(D23&gt;0,D30/D23%,0)</f>
        <v>0.24572038418336087</v>
      </c>
      <c r="E56" s="230">
        <f>IF(E23&gt;0,E30/E23%,0)</f>
        <v>0.16497987058338173</v>
      </c>
    </row>
    <row r="57" spans="1:5" ht="15.75">
      <c r="A57" s="226"/>
      <c r="B57" s="74" t="s">
        <v>121</v>
      </c>
      <c r="C57" s="227"/>
      <c r="D57" s="230"/>
      <c r="E57" s="230"/>
    </row>
    <row r="58" spans="1:5" ht="15.75">
      <c r="A58" s="27"/>
      <c r="B58" s="18" t="s">
        <v>310</v>
      </c>
      <c r="C58" s="15" t="s">
        <v>129</v>
      </c>
      <c r="D58" s="33" t="s">
        <v>123</v>
      </c>
      <c r="E58" s="33">
        <f>IF(E23&gt;0,E32/E23%,0)</f>
        <v>0</v>
      </c>
    </row>
    <row r="59" spans="1:5" ht="15.75">
      <c r="A59" s="27" t="s">
        <v>163</v>
      </c>
      <c r="B59" s="16" t="s">
        <v>124</v>
      </c>
      <c r="C59" s="15" t="s">
        <v>129</v>
      </c>
      <c r="D59" s="33">
        <f>IF(D25&gt;0,D33/D25%,0)</f>
        <v>0</v>
      </c>
      <c r="E59" s="33">
        <f>IF(E25&gt;0,E33/E25%,0)</f>
        <v>0</v>
      </c>
    </row>
    <row r="60" spans="1:5" ht="15.75">
      <c r="A60" s="27"/>
      <c r="B60" s="18" t="s">
        <v>310</v>
      </c>
      <c r="C60" s="15" t="s">
        <v>129</v>
      </c>
      <c r="D60" s="33" t="s">
        <v>123</v>
      </c>
      <c r="E60" s="33">
        <f>IF(E25&gt;0,E34/E25%,0)</f>
        <v>0</v>
      </c>
    </row>
    <row r="61" spans="1:5" ht="15.75">
      <c r="A61" s="27" t="s">
        <v>164</v>
      </c>
      <c r="B61" s="16" t="s">
        <v>250</v>
      </c>
      <c r="C61" s="15" t="s">
        <v>129</v>
      </c>
      <c r="D61" s="33">
        <f>IF(D26&gt;0,D35/D26%,0)</f>
        <v>0.14630762978334977</v>
      </c>
      <c r="E61" s="33">
        <f>IF(E26&gt;0,E35/E26%,0)</f>
        <v>0.17403846153846153</v>
      </c>
    </row>
    <row r="62" spans="1:5" ht="15.75">
      <c r="A62" s="27"/>
      <c r="B62" s="18" t="s">
        <v>310</v>
      </c>
      <c r="C62" s="15" t="s">
        <v>129</v>
      </c>
      <c r="D62" s="33" t="s">
        <v>123</v>
      </c>
      <c r="E62" s="33">
        <f>IF(E26&gt;0,E36/E26%,0)</f>
        <v>0</v>
      </c>
    </row>
    <row r="63" spans="1:5" ht="15.75">
      <c r="A63" s="27" t="s">
        <v>165</v>
      </c>
      <c r="B63" s="16" t="s">
        <v>125</v>
      </c>
      <c r="C63" s="15" t="s">
        <v>129</v>
      </c>
      <c r="D63" s="33">
        <f>IF(D27&gt;0,D37/D27%,0)</f>
        <v>1.2628540501533465</v>
      </c>
      <c r="E63" s="33">
        <f>IF(E27&gt;0,E37/E27%,0)</f>
        <v>0.2268201702301814</v>
      </c>
    </row>
    <row r="64" spans="1:5" ht="15.75">
      <c r="A64" s="27"/>
      <c r="B64" s="18" t="s">
        <v>310</v>
      </c>
      <c r="C64" s="15" t="s">
        <v>129</v>
      </c>
      <c r="D64" s="33" t="s">
        <v>123</v>
      </c>
      <c r="E64" s="33">
        <f>IF(E27&gt;0,E38/E27%,0)</f>
        <v>0</v>
      </c>
    </row>
    <row r="65" spans="1:5" ht="15.75">
      <c r="A65" s="27" t="s">
        <v>166</v>
      </c>
      <c r="B65" s="16" t="s">
        <v>126</v>
      </c>
      <c r="C65" s="15" t="s">
        <v>129</v>
      </c>
      <c r="D65" s="33">
        <f>IF(D28&gt;0,D39/D28%,0)</f>
        <v>0</v>
      </c>
      <c r="E65" s="33">
        <f>IF(E28&gt;0,E39/E28%,0)</f>
        <v>0</v>
      </c>
    </row>
    <row r="66" spans="1:5" ht="15.75">
      <c r="A66" s="27"/>
      <c r="B66" s="18" t="s">
        <v>310</v>
      </c>
      <c r="C66" s="15" t="s">
        <v>129</v>
      </c>
      <c r="D66" s="33" t="s">
        <v>123</v>
      </c>
      <c r="E66" s="33">
        <f>IF(E28&gt;0,E40/E28%,0)</f>
        <v>0</v>
      </c>
    </row>
    <row r="67" spans="1:5" ht="15.75">
      <c r="A67" s="27" t="s">
        <v>167</v>
      </c>
      <c r="B67" s="16" t="s">
        <v>127</v>
      </c>
      <c r="C67" s="15" t="s">
        <v>129</v>
      </c>
      <c r="D67" s="33">
        <f>IF(D29&gt;0,D41/D29%,0)</f>
        <v>0.5383623468729852</v>
      </c>
      <c r="E67" s="33">
        <f>IF(E29&gt;0,E41/E29%,0)</f>
        <v>0</v>
      </c>
    </row>
    <row r="68" spans="1:5" ht="15.75">
      <c r="A68" s="27"/>
      <c r="B68" s="18" t="s">
        <v>310</v>
      </c>
      <c r="C68" s="15" t="s">
        <v>129</v>
      </c>
      <c r="D68" s="33" t="s">
        <v>123</v>
      </c>
      <c r="E68" s="33">
        <f>IF(E29&gt;0,E42/E29%,0)</f>
        <v>0</v>
      </c>
    </row>
    <row r="69" spans="1:5" ht="94.5">
      <c r="A69" s="231" t="s">
        <v>168</v>
      </c>
      <c r="B69" s="89" t="s">
        <v>449</v>
      </c>
      <c r="C69" s="215" t="s">
        <v>129</v>
      </c>
      <c r="D69" s="266">
        <f>IF(D23&gt;0,D43/D23%,0)</f>
        <v>3.478809144413852</v>
      </c>
      <c r="E69" s="266">
        <f>IF(E23&gt;0,E43/E23%,0)</f>
        <v>2.7951397304607557</v>
      </c>
    </row>
    <row r="70" spans="1:5" ht="15.75">
      <c r="A70" s="220"/>
      <c r="B70" s="90" t="s">
        <v>121</v>
      </c>
      <c r="C70" s="216"/>
      <c r="D70" s="267"/>
      <c r="E70" s="267"/>
    </row>
    <row r="71" spans="1:5" ht="15.75">
      <c r="A71" s="27"/>
      <c r="B71" s="88" t="s">
        <v>310</v>
      </c>
      <c r="C71" s="15" t="s">
        <v>129</v>
      </c>
      <c r="D71" s="93" t="s">
        <v>123</v>
      </c>
      <c r="E71" s="93">
        <f>IF(E23&gt;0,E45/E23%,0)</f>
        <v>0</v>
      </c>
    </row>
    <row r="72" spans="1:5" ht="15.75">
      <c r="A72" s="36" t="s">
        <v>169</v>
      </c>
      <c r="B72" s="37" t="s">
        <v>124</v>
      </c>
      <c r="C72" s="15" t="s">
        <v>129</v>
      </c>
      <c r="D72" s="93">
        <f>IF(D25&gt;0,D46/D25%,0)</f>
        <v>0</v>
      </c>
      <c r="E72" s="93">
        <f>IF(E25&gt;0,E46/E25%,0)</f>
        <v>0</v>
      </c>
    </row>
    <row r="73" spans="1:5" s="58" customFormat="1" ht="15.75">
      <c r="A73" s="36"/>
      <c r="B73" s="88" t="s">
        <v>310</v>
      </c>
      <c r="C73" s="38" t="s">
        <v>129</v>
      </c>
      <c r="D73" s="93" t="s">
        <v>123</v>
      </c>
      <c r="E73" s="93">
        <f>IF(E25&gt;0,E47/E25%,0)</f>
        <v>0</v>
      </c>
    </row>
    <row r="74" spans="1:5" s="58" customFormat="1" ht="15.75">
      <c r="A74" s="36" t="s">
        <v>170</v>
      </c>
      <c r="B74" s="37" t="s">
        <v>250</v>
      </c>
      <c r="C74" s="38" t="s">
        <v>129</v>
      </c>
      <c r="D74" s="93">
        <f>IF(D26&gt;0,D48/D26%,0)</f>
        <v>0.14630762978334977</v>
      </c>
      <c r="E74" s="93">
        <f>IF(E26&gt;0,E48/E26%,0)</f>
        <v>0.17403846153846153</v>
      </c>
    </row>
    <row r="75" spans="1:5" ht="15.75">
      <c r="A75" s="36"/>
      <c r="B75" s="88" t="s">
        <v>310</v>
      </c>
      <c r="C75" s="15" t="s">
        <v>129</v>
      </c>
      <c r="D75" s="93" t="s">
        <v>123</v>
      </c>
      <c r="E75" s="93">
        <f>IF(E26&gt;0,E49/E26%,0)</f>
        <v>0</v>
      </c>
    </row>
    <row r="76" spans="1:5" s="58" customFormat="1" ht="15.75">
      <c r="A76" s="36" t="s">
        <v>171</v>
      </c>
      <c r="B76" s="37" t="s">
        <v>125</v>
      </c>
      <c r="C76" s="38" t="s">
        <v>129</v>
      </c>
      <c r="D76" s="93">
        <f>IF(D27&gt;0,D50/D27%,0)</f>
        <v>44.74111491971856</v>
      </c>
      <c r="E76" s="93">
        <f>IF(E27&gt;0,E50/E27%,0)</f>
        <v>41.78504186722309</v>
      </c>
    </row>
    <row r="77" spans="1:5" ht="15.75">
      <c r="A77" s="36"/>
      <c r="B77" s="88" t="s">
        <v>310</v>
      </c>
      <c r="C77" s="15" t="s">
        <v>129</v>
      </c>
      <c r="D77" s="93" t="s">
        <v>123</v>
      </c>
      <c r="E77" s="93">
        <f>IF(E27&gt;0,E51/E27%,0)</f>
        <v>0</v>
      </c>
    </row>
    <row r="78" spans="1:5" s="58" customFormat="1" ht="15.75">
      <c r="A78" s="36" t="s">
        <v>172</v>
      </c>
      <c r="B78" s="37" t="s">
        <v>126</v>
      </c>
      <c r="C78" s="38" t="s">
        <v>129</v>
      </c>
      <c r="D78" s="93">
        <f>IF(D28&gt;0,D52/D28%,0)</f>
        <v>0</v>
      </c>
      <c r="E78" s="93">
        <f>IF(E28&gt;0,E52/E28%,0)</f>
        <v>0</v>
      </c>
    </row>
    <row r="79" spans="1:5" ht="15.75">
      <c r="A79" s="36"/>
      <c r="B79" s="88" t="s">
        <v>310</v>
      </c>
      <c r="C79" s="15" t="s">
        <v>129</v>
      </c>
      <c r="D79" s="93" t="s">
        <v>123</v>
      </c>
      <c r="E79" s="93">
        <f>IF(E28&gt;0,E53/E28%,0)</f>
        <v>0</v>
      </c>
    </row>
    <row r="80" spans="1:5" s="58" customFormat="1" ht="15.75">
      <c r="A80" s="36" t="s">
        <v>173</v>
      </c>
      <c r="B80" s="37" t="s">
        <v>127</v>
      </c>
      <c r="C80" s="38" t="s">
        <v>129</v>
      </c>
      <c r="D80" s="93">
        <f>IF(D29&gt;0,D54/D29%,0)</f>
        <v>0.4835589941972921</v>
      </c>
      <c r="E80" s="93">
        <f>IF(E29&gt;0,E54/E29%,0)</f>
        <v>0</v>
      </c>
    </row>
    <row r="81" spans="1:5" s="58" customFormat="1" ht="15.75">
      <c r="A81" s="36"/>
      <c r="B81" s="88" t="s">
        <v>310</v>
      </c>
      <c r="C81" s="38" t="s">
        <v>129</v>
      </c>
      <c r="D81" s="93" t="s">
        <v>123</v>
      </c>
      <c r="E81" s="93">
        <f>IF(E29&gt;0,E55/E29%,0)</f>
        <v>0</v>
      </c>
    </row>
    <row r="82" spans="1:5" s="58" customFormat="1" ht="15.75">
      <c r="A82" s="36" t="s">
        <v>174</v>
      </c>
      <c r="B82" s="37" t="s">
        <v>200</v>
      </c>
      <c r="C82" s="38"/>
      <c r="D82" s="94"/>
      <c r="E82" s="39"/>
    </row>
    <row r="83" spans="1:5" s="58" customFormat="1" ht="31.5">
      <c r="A83" s="36" t="s">
        <v>175</v>
      </c>
      <c r="B83" s="204" t="s">
        <v>205</v>
      </c>
      <c r="C83" s="38" t="s">
        <v>122</v>
      </c>
      <c r="D83" s="39" t="s">
        <v>123</v>
      </c>
      <c r="E83" s="39">
        <f>SUM(E84:E87)</f>
        <v>4</v>
      </c>
    </row>
    <row r="84" spans="1:5" s="58" customFormat="1" ht="15.75">
      <c r="A84" s="36"/>
      <c r="B84" s="42" t="s">
        <v>243</v>
      </c>
      <c r="C84" s="38" t="s">
        <v>122</v>
      </c>
      <c r="D84" s="39" t="s">
        <v>123</v>
      </c>
      <c r="E84" s="39">
        <v>1</v>
      </c>
    </row>
    <row r="85" spans="1:5" s="58" customFormat="1" ht="15.75">
      <c r="A85" s="36"/>
      <c r="B85" s="42" t="s">
        <v>244</v>
      </c>
      <c r="C85" s="38" t="s">
        <v>122</v>
      </c>
      <c r="D85" s="39" t="s">
        <v>123</v>
      </c>
      <c r="E85" s="39">
        <v>0</v>
      </c>
    </row>
    <row r="86" spans="1:5" s="58" customFormat="1" ht="15.75">
      <c r="A86" s="36"/>
      <c r="B86" s="42" t="s">
        <v>206</v>
      </c>
      <c r="C86" s="38" t="s">
        <v>122</v>
      </c>
      <c r="D86" s="39" t="s">
        <v>123</v>
      </c>
      <c r="E86" s="39">
        <v>3</v>
      </c>
    </row>
    <row r="87" spans="1:5" s="58" customFormat="1" ht="15.75">
      <c r="A87" s="36"/>
      <c r="B87" s="42" t="s">
        <v>207</v>
      </c>
      <c r="C87" s="38" t="s">
        <v>122</v>
      </c>
      <c r="D87" s="39" t="s">
        <v>123</v>
      </c>
      <c r="E87" s="39">
        <v>0</v>
      </c>
    </row>
    <row r="88" spans="1:5" s="58" customFormat="1" ht="31.5">
      <c r="A88" s="36" t="s">
        <v>176</v>
      </c>
      <c r="B88" s="204" t="s">
        <v>311</v>
      </c>
      <c r="C88" s="38" t="s">
        <v>122</v>
      </c>
      <c r="D88" s="39" t="s">
        <v>123</v>
      </c>
      <c r="E88" s="39">
        <v>2</v>
      </c>
    </row>
    <row r="89" spans="1:5" s="58" customFormat="1" ht="15.75">
      <c r="A89" s="36" t="s">
        <v>177</v>
      </c>
      <c r="B89" s="204" t="s">
        <v>312</v>
      </c>
      <c r="C89" s="38" t="s">
        <v>122</v>
      </c>
      <c r="D89" s="39" t="s">
        <v>123</v>
      </c>
      <c r="E89" s="39">
        <v>2</v>
      </c>
    </row>
    <row r="90" spans="1:5" s="58" customFormat="1" ht="15.75">
      <c r="A90" s="36" t="s">
        <v>178</v>
      </c>
      <c r="B90" s="204" t="s">
        <v>313</v>
      </c>
      <c r="C90" s="38" t="s">
        <v>122</v>
      </c>
      <c r="D90" s="39" t="s">
        <v>123</v>
      </c>
      <c r="E90" s="39">
        <v>0</v>
      </c>
    </row>
    <row r="91" spans="1:5" s="58" customFormat="1" ht="34.5">
      <c r="A91" s="36" t="s">
        <v>179</v>
      </c>
      <c r="B91" s="40" t="s">
        <v>450</v>
      </c>
      <c r="C91" s="38" t="s">
        <v>201</v>
      </c>
      <c r="D91" s="39" t="s">
        <v>123</v>
      </c>
      <c r="E91" s="39">
        <f>SUM(E92:E93)</f>
        <v>16</v>
      </c>
    </row>
    <row r="92" spans="1:5" s="58" customFormat="1" ht="31.5">
      <c r="A92" s="36"/>
      <c r="B92" s="41" t="s">
        <v>203</v>
      </c>
      <c r="C92" s="38" t="s">
        <v>201</v>
      </c>
      <c r="D92" s="39" t="s">
        <v>123</v>
      </c>
      <c r="E92" s="39">
        <v>16</v>
      </c>
    </row>
    <row r="93" spans="1:5" s="58" customFormat="1" ht="15.75">
      <c r="A93" s="36"/>
      <c r="B93" s="41" t="s">
        <v>204</v>
      </c>
      <c r="C93" s="38" t="s">
        <v>201</v>
      </c>
      <c r="D93" s="39" t="s">
        <v>123</v>
      </c>
      <c r="E93" s="39">
        <v>0</v>
      </c>
    </row>
    <row r="94" spans="1:5" s="58" customFormat="1" ht="31.5">
      <c r="A94" s="36" t="s">
        <v>442</v>
      </c>
      <c r="B94" s="40" t="s">
        <v>202</v>
      </c>
      <c r="C94" s="38" t="s">
        <v>201</v>
      </c>
      <c r="D94" s="39" t="s">
        <v>123</v>
      </c>
      <c r="E94" s="39">
        <v>11</v>
      </c>
    </row>
    <row r="95" spans="1:5" s="58" customFormat="1" ht="51">
      <c r="A95" s="36" t="s">
        <v>180</v>
      </c>
      <c r="B95" s="37" t="s">
        <v>314</v>
      </c>
      <c r="C95" s="205" t="s">
        <v>130</v>
      </c>
      <c r="D95" s="39">
        <v>100</v>
      </c>
      <c r="E95" s="39">
        <v>100</v>
      </c>
    </row>
    <row r="96" spans="1:7" s="58" customFormat="1" ht="60.75" customHeight="1">
      <c r="A96" s="36" t="s">
        <v>181</v>
      </c>
      <c r="B96" s="57" t="s">
        <v>452</v>
      </c>
      <c r="C96" s="38" t="s">
        <v>131</v>
      </c>
      <c r="D96" s="39" t="s">
        <v>223</v>
      </c>
      <c r="E96" s="39" t="s">
        <v>223</v>
      </c>
      <c r="G96" s="185" t="s">
        <v>222</v>
      </c>
    </row>
    <row r="97" spans="1:5" s="58" customFormat="1" ht="50.25">
      <c r="A97" s="268" t="s">
        <v>182</v>
      </c>
      <c r="B97" s="57" t="s">
        <v>454</v>
      </c>
      <c r="C97" s="213" t="s">
        <v>128</v>
      </c>
      <c r="D97" s="214">
        <f>SUM(D99,D100,D101,D102,D103,D104)</f>
        <v>1.02</v>
      </c>
      <c r="E97" s="225">
        <f>SUM(E99,E100,E101,E102,E103,E104)</f>
        <v>0</v>
      </c>
    </row>
    <row r="98" spans="1:5" s="58" customFormat="1" ht="15.75">
      <c r="A98" s="268"/>
      <c r="B98" s="37" t="s">
        <v>121</v>
      </c>
      <c r="C98" s="213"/>
      <c r="D98" s="214"/>
      <c r="E98" s="225"/>
    </row>
    <row r="99" spans="1:5" s="58" customFormat="1" ht="15.75">
      <c r="A99" s="206"/>
      <c r="B99" s="37" t="s">
        <v>132</v>
      </c>
      <c r="C99" s="38" t="s">
        <v>128</v>
      </c>
      <c r="D99" s="34">
        <v>0.2</v>
      </c>
      <c r="E99" s="34">
        <v>0</v>
      </c>
    </row>
    <row r="100" spans="1:5" s="58" customFormat="1" ht="15.75">
      <c r="A100" s="206"/>
      <c r="B100" s="37" t="s">
        <v>124</v>
      </c>
      <c r="C100" s="38" t="s">
        <v>128</v>
      </c>
      <c r="D100" s="34">
        <v>0.3</v>
      </c>
      <c r="E100" s="34">
        <v>0</v>
      </c>
    </row>
    <row r="101" spans="1:5" s="58" customFormat="1" ht="15.75">
      <c r="A101" s="206"/>
      <c r="B101" s="37" t="s">
        <v>250</v>
      </c>
      <c r="C101" s="38" t="s">
        <v>128</v>
      </c>
      <c r="D101" s="203">
        <v>0.42</v>
      </c>
      <c r="E101" s="34">
        <v>0</v>
      </c>
    </row>
    <row r="102" spans="1:5" s="58" customFormat="1" ht="15.75">
      <c r="A102" s="206"/>
      <c r="B102" s="37" t="s">
        <v>125</v>
      </c>
      <c r="C102" s="38" t="s">
        <v>128</v>
      </c>
      <c r="D102" s="34">
        <v>0.1</v>
      </c>
      <c r="E102" s="34">
        <v>0</v>
      </c>
    </row>
    <row r="103" spans="1:5" s="58" customFormat="1" ht="15.75">
      <c r="A103" s="206"/>
      <c r="B103" s="37" t="s">
        <v>126</v>
      </c>
      <c r="C103" s="38" t="s">
        <v>128</v>
      </c>
      <c r="D103" s="34">
        <v>0</v>
      </c>
      <c r="E103" s="34">
        <v>0</v>
      </c>
    </row>
    <row r="104" spans="1:5" s="58" customFormat="1" ht="15.75">
      <c r="A104" s="206"/>
      <c r="B104" s="37" t="s">
        <v>127</v>
      </c>
      <c r="C104" s="38" t="s">
        <v>128</v>
      </c>
      <c r="D104" s="34">
        <v>0</v>
      </c>
      <c r="E104" s="34">
        <v>0</v>
      </c>
    </row>
    <row r="105" spans="1:5" s="58" customFormat="1" ht="31.5">
      <c r="A105" s="36" t="s">
        <v>183</v>
      </c>
      <c r="B105" s="57" t="s">
        <v>441</v>
      </c>
      <c r="C105" s="38" t="s">
        <v>129</v>
      </c>
      <c r="D105" s="34">
        <v>0</v>
      </c>
      <c r="E105" s="34">
        <v>0</v>
      </c>
    </row>
    <row r="106" spans="1:5" ht="36" customHeight="1">
      <c r="A106" s="210" t="s">
        <v>444</v>
      </c>
      <c r="B106" s="210"/>
      <c r="C106" s="210"/>
      <c r="D106" s="210"/>
      <c r="E106" s="210"/>
    </row>
    <row r="107" spans="1:5" ht="70.5" customHeight="1">
      <c r="A107" s="210" t="s">
        <v>447</v>
      </c>
      <c r="B107" s="210"/>
      <c r="C107" s="210"/>
      <c r="D107" s="210"/>
      <c r="E107" s="210"/>
    </row>
    <row r="108" spans="1:5" ht="38.25" customHeight="1">
      <c r="A108" s="210" t="s">
        <v>451</v>
      </c>
      <c r="B108" s="210"/>
      <c r="C108" s="210"/>
      <c r="D108" s="210"/>
      <c r="E108" s="210"/>
    </row>
    <row r="109" spans="1:5" ht="21" customHeight="1">
      <c r="A109" s="265" t="s">
        <v>453</v>
      </c>
      <c r="B109" s="265"/>
      <c r="C109" s="265"/>
      <c r="D109" s="265"/>
      <c r="E109" s="265"/>
    </row>
    <row r="110" spans="1:5" s="19" customFormat="1" ht="37.5" customHeight="1">
      <c r="A110" s="265" t="s">
        <v>455</v>
      </c>
      <c r="B110" s="265"/>
      <c r="C110" s="265"/>
      <c r="D110" s="265"/>
      <c r="E110" s="265"/>
    </row>
  </sheetData>
  <sheetProtection/>
  <mergeCells count="45">
    <mergeCell ref="E16:E17"/>
    <mergeCell ref="E30:E31"/>
    <mergeCell ref="D16:D17"/>
    <mergeCell ref="D23:D24"/>
    <mergeCell ref="D30:D31"/>
    <mergeCell ref="E23:E24"/>
    <mergeCell ref="A109:E109"/>
    <mergeCell ref="E56:E57"/>
    <mergeCell ref="A110:E110"/>
    <mergeCell ref="A69:A70"/>
    <mergeCell ref="C69:C70"/>
    <mergeCell ref="D69:D70"/>
    <mergeCell ref="E69:E70"/>
    <mergeCell ref="A106:E106"/>
    <mergeCell ref="A97:A98"/>
    <mergeCell ref="A107:E107"/>
    <mergeCell ref="A108:E108"/>
    <mergeCell ref="A4:A6"/>
    <mergeCell ref="B4:B6"/>
    <mergeCell ref="C4:C6"/>
    <mergeCell ref="D4:E4"/>
    <mergeCell ref="D5:D6"/>
    <mergeCell ref="A8:A9"/>
    <mergeCell ref="A56:A57"/>
    <mergeCell ref="C8:C9"/>
    <mergeCell ref="D8:D9"/>
    <mergeCell ref="A1:E1"/>
    <mergeCell ref="A2:E2"/>
    <mergeCell ref="E8:E9"/>
    <mergeCell ref="A15:E15"/>
    <mergeCell ref="A16:A17"/>
    <mergeCell ref="C16:C17"/>
    <mergeCell ref="C97:C98"/>
    <mergeCell ref="D97:D98"/>
    <mergeCell ref="C43:C44"/>
    <mergeCell ref="D43:D44"/>
    <mergeCell ref="E97:E98"/>
    <mergeCell ref="A23:A24"/>
    <mergeCell ref="C23:C24"/>
    <mergeCell ref="A30:A31"/>
    <mergeCell ref="C30:C31"/>
    <mergeCell ref="C56:C57"/>
    <mergeCell ref="D56:D57"/>
    <mergeCell ref="A43:A44"/>
    <mergeCell ref="E43:E44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pane ySplit="6" topLeftCell="BM7" activePane="bottomLeft" state="frozen"/>
      <selection pane="topLeft" activeCell="A9" sqref="A9:L9"/>
      <selection pane="bottomLeft" activeCell="M48" sqref="M48"/>
    </sheetView>
  </sheetViews>
  <sheetFormatPr defaultColWidth="9.140625" defaultRowHeight="15"/>
  <cols>
    <col min="1" max="1" width="13.57421875" style="45" customWidth="1"/>
    <col min="2" max="2" width="10.7109375" style="45" customWidth="1"/>
    <col min="3" max="4" width="19.28125" style="45" customWidth="1"/>
    <col min="5" max="8" width="19.00390625" style="45" customWidth="1"/>
    <col min="9" max="16384" width="9.140625" style="45" customWidth="1"/>
  </cols>
  <sheetData>
    <row r="1" spans="1:8" ht="16.5">
      <c r="A1" s="283" t="s">
        <v>249</v>
      </c>
      <c r="B1" s="283"/>
      <c r="C1" s="283"/>
      <c r="D1" s="283"/>
      <c r="E1" s="283"/>
      <c r="F1" s="283"/>
      <c r="G1" s="283"/>
      <c r="H1" s="283"/>
    </row>
    <row r="3" spans="1:8" ht="15.75">
      <c r="A3" s="274" t="s">
        <v>214</v>
      </c>
      <c r="B3" s="274" t="s">
        <v>318</v>
      </c>
      <c r="C3" s="274"/>
      <c r="D3" s="274"/>
      <c r="E3" s="274"/>
      <c r="F3" s="274"/>
      <c r="G3" s="274"/>
      <c r="H3" s="274"/>
    </row>
    <row r="4" spans="1:8" ht="15.75" customHeight="1">
      <c r="A4" s="274"/>
      <c r="B4" s="274" t="s">
        <v>208</v>
      </c>
      <c r="C4" s="275" t="s">
        <v>213</v>
      </c>
      <c r="D4" s="276"/>
      <c r="E4" s="276"/>
      <c r="F4" s="276"/>
      <c r="G4" s="276"/>
      <c r="H4" s="277"/>
    </row>
    <row r="5" spans="1:8" ht="15.75">
      <c r="A5" s="274"/>
      <c r="B5" s="274"/>
      <c r="C5" s="278" t="s">
        <v>210</v>
      </c>
      <c r="D5" s="278" t="s">
        <v>211</v>
      </c>
      <c r="E5" s="274" t="s">
        <v>209</v>
      </c>
      <c r="F5" s="274"/>
      <c r="G5" s="274"/>
      <c r="H5" s="274"/>
    </row>
    <row r="6" spans="1:8" ht="51">
      <c r="A6" s="274"/>
      <c r="B6" s="274"/>
      <c r="C6" s="279"/>
      <c r="D6" s="279"/>
      <c r="E6" s="35" t="s">
        <v>212</v>
      </c>
      <c r="F6" s="65" t="s">
        <v>219</v>
      </c>
      <c r="G6" s="35" t="s">
        <v>220</v>
      </c>
      <c r="H6" s="35" t="s">
        <v>221</v>
      </c>
    </row>
    <row r="7" spans="1:8" s="46" customFormat="1" ht="15.75">
      <c r="A7" s="284" t="s">
        <v>215</v>
      </c>
      <c r="B7" s="285"/>
      <c r="C7" s="285"/>
      <c r="D7" s="285"/>
      <c r="E7" s="285"/>
      <c r="F7" s="285"/>
      <c r="G7" s="285"/>
      <c r="H7" s="286"/>
    </row>
    <row r="8" spans="1:8" s="46" customFormat="1" ht="15.75">
      <c r="A8" s="47">
        <v>42736</v>
      </c>
      <c r="B8" s="39">
        <f>SUM(C8:D8)</f>
        <v>0</v>
      </c>
      <c r="C8" s="39"/>
      <c r="D8" s="39">
        <f>SUM(E8:H8)</f>
        <v>0</v>
      </c>
      <c r="E8" s="39"/>
      <c r="F8" s="39"/>
      <c r="G8" s="39"/>
      <c r="H8" s="39"/>
    </row>
    <row r="9" spans="1:8" s="46" customFormat="1" ht="15.75">
      <c r="A9" s="47">
        <v>42826</v>
      </c>
      <c r="B9" s="39">
        <f aca="true" t="shared" si="0" ref="B9:B19">SUM(C9:D9)</f>
        <v>0</v>
      </c>
      <c r="C9" s="39"/>
      <c r="D9" s="39">
        <f aca="true" t="shared" si="1" ref="D9:D19">SUM(E9:H9)</f>
        <v>0</v>
      </c>
      <c r="E9" s="39"/>
      <c r="F9" s="39"/>
      <c r="G9" s="39"/>
      <c r="H9" s="39"/>
    </row>
    <row r="10" spans="1:8" s="46" customFormat="1" ht="15.75">
      <c r="A10" s="47">
        <v>42917</v>
      </c>
      <c r="B10" s="39">
        <f t="shared" si="0"/>
        <v>0</v>
      </c>
      <c r="C10" s="39"/>
      <c r="D10" s="39">
        <f t="shared" si="1"/>
        <v>0</v>
      </c>
      <c r="E10" s="39"/>
      <c r="F10" s="39"/>
      <c r="G10" s="39"/>
      <c r="H10" s="39"/>
    </row>
    <row r="11" spans="1:8" s="46" customFormat="1" ht="16.5" thickBot="1">
      <c r="A11" s="63">
        <v>43009</v>
      </c>
      <c r="B11" s="64">
        <f t="shared" si="0"/>
        <v>0</v>
      </c>
      <c r="C11" s="64"/>
      <c r="D11" s="64">
        <f t="shared" si="1"/>
        <v>0</v>
      </c>
      <c r="E11" s="64"/>
      <c r="F11" s="64"/>
      <c r="G11" s="64"/>
      <c r="H11" s="64"/>
    </row>
    <row r="12" spans="1:8" s="46" customFormat="1" ht="15.75">
      <c r="A12" s="61">
        <v>43101</v>
      </c>
      <c r="B12" s="62">
        <f t="shared" si="0"/>
        <v>0</v>
      </c>
      <c r="C12" s="62"/>
      <c r="D12" s="62">
        <f t="shared" si="1"/>
        <v>0</v>
      </c>
      <c r="E12" s="62"/>
      <c r="F12" s="62"/>
      <c r="G12" s="62"/>
      <c r="H12" s="62"/>
    </row>
    <row r="13" spans="1:8" s="46" customFormat="1" ht="15.75">
      <c r="A13" s="47">
        <v>43191</v>
      </c>
      <c r="B13" s="39">
        <f t="shared" si="0"/>
        <v>0</v>
      </c>
      <c r="C13" s="39"/>
      <c r="D13" s="39">
        <f t="shared" si="1"/>
        <v>0</v>
      </c>
      <c r="E13" s="39"/>
      <c r="F13" s="39"/>
      <c r="G13" s="39"/>
      <c r="H13" s="39"/>
    </row>
    <row r="14" spans="1:8" s="46" customFormat="1" ht="15.75">
      <c r="A14" s="47">
        <v>43282</v>
      </c>
      <c r="B14" s="39">
        <f t="shared" si="0"/>
        <v>0</v>
      </c>
      <c r="C14" s="39"/>
      <c r="D14" s="39">
        <f t="shared" si="1"/>
        <v>0</v>
      </c>
      <c r="E14" s="39"/>
      <c r="F14" s="39"/>
      <c r="G14" s="39"/>
      <c r="H14" s="39"/>
    </row>
    <row r="15" spans="1:8" s="46" customFormat="1" ht="16.5" thickBot="1">
      <c r="A15" s="63">
        <v>43374</v>
      </c>
      <c r="B15" s="64">
        <f t="shared" si="0"/>
        <v>0</v>
      </c>
      <c r="C15" s="64"/>
      <c r="D15" s="64">
        <f t="shared" si="1"/>
        <v>0</v>
      </c>
      <c r="E15" s="64"/>
      <c r="F15" s="64"/>
      <c r="G15" s="64"/>
      <c r="H15" s="64"/>
    </row>
    <row r="16" spans="1:8" s="46" customFormat="1" ht="15.75">
      <c r="A16" s="86">
        <v>43466</v>
      </c>
      <c r="B16" s="87">
        <f t="shared" si="0"/>
        <v>0</v>
      </c>
      <c r="C16" s="87"/>
      <c r="D16" s="87">
        <f t="shared" si="1"/>
        <v>0</v>
      </c>
      <c r="E16" s="87"/>
      <c r="F16" s="87"/>
      <c r="G16" s="87"/>
      <c r="H16" s="87"/>
    </row>
    <row r="17" spans="1:8" s="46" customFormat="1" ht="15.75">
      <c r="A17" s="47">
        <v>43556</v>
      </c>
      <c r="B17" s="39">
        <f t="shared" si="0"/>
        <v>0</v>
      </c>
      <c r="C17" s="39"/>
      <c r="D17" s="39">
        <f t="shared" si="1"/>
        <v>0</v>
      </c>
      <c r="E17" s="39"/>
      <c r="F17" s="39"/>
      <c r="G17" s="39"/>
      <c r="H17" s="39"/>
    </row>
    <row r="18" spans="1:8" s="46" customFormat="1" ht="15.75">
      <c r="A18" s="47">
        <v>43647</v>
      </c>
      <c r="B18" s="39">
        <f t="shared" si="0"/>
        <v>0</v>
      </c>
      <c r="C18" s="39"/>
      <c r="D18" s="39">
        <f t="shared" si="1"/>
        <v>0</v>
      </c>
      <c r="E18" s="39"/>
      <c r="F18" s="39"/>
      <c r="G18" s="39"/>
      <c r="H18" s="39"/>
    </row>
    <row r="19" spans="1:8" s="46" customFormat="1" ht="16.5" thickBot="1">
      <c r="A19" s="63">
        <v>43739</v>
      </c>
      <c r="B19" s="64">
        <f t="shared" si="0"/>
        <v>0</v>
      </c>
      <c r="C19" s="64"/>
      <c r="D19" s="64">
        <f t="shared" si="1"/>
        <v>0</v>
      </c>
      <c r="E19" s="64"/>
      <c r="F19" s="64"/>
      <c r="G19" s="64"/>
      <c r="H19" s="64"/>
    </row>
    <row r="20" spans="1:8" s="46" customFormat="1" ht="15.75">
      <c r="A20" s="280" t="s">
        <v>251</v>
      </c>
      <c r="B20" s="281"/>
      <c r="C20" s="281"/>
      <c r="D20" s="281"/>
      <c r="E20" s="281"/>
      <c r="F20" s="281"/>
      <c r="G20" s="281"/>
      <c r="H20" s="282"/>
    </row>
    <row r="21" spans="1:8" s="46" customFormat="1" ht="15.75">
      <c r="A21" s="47">
        <v>42736</v>
      </c>
      <c r="B21" s="39">
        <f aca="true" t="shared" si="2" ref="B21:B71">SUM(C21:D21)</f>
        <v>19</v>
      </c>
      <c r="C21" s="187">
        <v>18</v>
      </c>
      <c r="D21" s="39">
        <f aca="true" t="shared" si="3" ref="D21:D32">SUM(E21:H21)</f>
        <v>1</v>
      </c>
      <c r="E21" s="187">
        <v>0</v>
      </c>
      <c r="F21" s="187">
        <v>0</v>
      </c>
      <c r="G21" s="187">
        <v>0</v>
      </c>
      <c r="H21" s="187">
        <v>1</v>
      </c>
    </row>
    <row r="22" spans="1:8" s="46" customFormat="1" ht="15.75">
      <c r="A22" s="47">
        <v>42826</v>
      </c>
      <c r="B22" s="39">
        <f>SUM(C22:D22)</f>
        <v>19</v>
      </c>
      <c r="C22" s="187">
        <v>18</v>
      </c>
      <c r="D22" s="39">
        <f t="shared" si="3"/>
        <v>1</v>
      </c>
      <c r="E22" s="187">
        <v>0</v>
      </c>
      <c r="F22" s="187">
        <v>0</v>
      </c>
      <c r="G22" s="187">
        <v>0</v>
      </c>
      <c r="H22" s="187">
        <v>1</v>
      </c>
    </row>
    <row r="23" spans="1:8" s="46" customFormat="1" ht="15.75">
      <c r="A23" s="47">
        <v>42917</v>
      </c>
      <c r="B23" s="39">
        <f t="shared" si="2"/>
        <v>21</v>
      </c>
      <c r="C23" s="187">
        <v>19</v>
      </c>
      <c r="D23" s="39">
        <f t="shared" si="3"/>
        <v>2</v>
      </c>
      <c r="E23" s="187">
        <v>0</v>
      </c>
      <c r="F23" s="187">
        <v>0</v>
      </c>
      <c r="G23" s="187">
        <v>0</v>
      </c>
      <c r="H23" s="187">
        <v>2</v>
      </c>
    </row>
    <row r="24" spans="1:8" s="46" customFormat="1" ht="16.5" thickBot="1">
      <c r="A24" s="63">
        <v>43009</v>
      </c>
      <c r="B24" s="64">
        <f t="shared" si="2"/>
        <v>21</v>
      </c>
      <c r="C24" s="187">
        <v>18</v>
      </c>
      <c r="D24" s="64">
        <f t="shared" si="3"/>
        <v>3</v>
      </c>
      <c r="E24" s="187">
        <v>0</v>
      </c>
      <c r="F24" s="187">
        <v>0</v>
      </c>
      <c r="G24" s="187">
        <v>0</v>
      </c>
      <c r="H24" s="187">
        <v>3</v>
      </c>
    </row>
    <row r="25" spans="1:8" s="46" customFormat="1" ht="15.75">
      <c r="A25" s="61">
        <v>43101</v>
      </c>
      <c r="B25" s="62">
        <f t="shared" si="2"/>
        <v>21</v>
      </c>
      <c r="C25" s="187">
        <v>18</v>
      </c>
      <c r="D25" s="62">
        <f t="shared" si="3"/>
        <v>3</v>
      </c>
      <c r="E25" s="187">
        <v>0</v>
      </c>
      <c r="F25" s="187">
        <v>0</v>
      </c>
      <c r="G25" s="187">
        <v>0</v>
      </c>
      <c r="H25" s="187">
        <v>3</v>
      </c>
    </row>
    <row r="26" spans="1:8" s="46" customFormat="1" ht="15.75">
      <c r="A26" s="47">
        <v>43191</v>
      </c>
      <c r="B26" s="39">
        <f t="shared" si="2"/>
        <v>21</v>
      </c>
      <c r="C26" s="187">
        <v>18</v>
      </c>
      <c r="D26" s="39">
        <f t="shared" si="3"/>
        <v>3</v>
      </c>
      <c r="E26" s="187">
        <v>0</v>
      </c>
      <c r="F26" s="187">
        <v>0</v>
      </c>
      <c r="G26" s="187">
        <v>0</v>
      </c>
      <c r="H26" s="187">
        <v>3</v>
      </c>
    </row>
    <row r="27" spans="1:8" s="46" customFormat="1" ht="15.75">
      <c r="A27" s="47">
        <v>43282</v>
      </c>
      <c r="B27" s="39">
        <f t="shared" si="2"/>
        <v>21</v>
      </c>
      <c r="C27" s="187">
        <v>18</v>
      </c>
      <c r="D27" s="39">
        <f t="shared" si="3"/>
        <v>3</v>
      </c>
      <c r="E27" s="187">
        <v>0</v>
      </c>
      <c r="F27" s="187">
        <v>0</v>
      </c>
      <c r="G27" s="187">
        <v>0</v>
      </c>
      <c r="H27" s="187">
        <v>3</v>
      </c>
    </row>
    <row r="28" spans="1:8" s="46" customFormat="1" ht="16.5" thickBot="1">
      <c r="A28" s="63">
        <v>43374</v>
      </c>
      <c r="B28" s="64">
        <f t="shared" si="2"/>
        <v>21</v>
      </c>
      <c r="C28" s="187">
        <v>18</v>
      </c>
      <c r="D28" s="64">
        <f t="shared" si="3"/>
        <v>3</v>
      </c>
      <c r="E28" s="187">
        <v>0</v>
      </c>
      <c r="F28" s="187">
        <v>0</v>
      </c>
      <c r="G28" s="187">
        <v>0</v>
      </c>
      <c r="H28" s="187">
        <v>3</v>
      </c>
    </row>
    <row r="29" spans="1:8" s="46" customFormat="1" ht="15.75">
      <c r="A29" s="86">
        <v>43466</v>
      </c>
      <c r="B29" s="87">
        <f t="shared" si="2"/>
        <v>21</v>
      </c>
      <c r="C29" s="39">
        <v>18</v>
      </c>
      <c r="D29" s="87">
        <f t="shared" si="3"/>
        <v>3</v>
      </c>
      <c r="E29" s="187">
        <v>0</v>
      </c>
      <c r="F29" s="187">
        <v>0</v>
      </c>
      <c r="G29" s="187">
        <v>0</v>
      </c>
      <c r="H29" s="187">
        <v>3</v>
      </c>
    </row>
    <row r="30" spans="1:8" s="46" customFormat="1" ht="15.75">
      <c r="A30" s="47">
        <v>43556</v>
      </c>
      <c r="B30" s="39">
        <f t="shared" si="2"/>
        <v>21</v>
      </c>
      <c r="C30" s="39">
        <v>18</v>
      </c>
      <c r="D30" s="39">
        <f t="shared" si="3"/>
        <v>3</v>
      </c>
      <c r="E30" s="39">
        <v>0</v>
      </c>
      <c r="F30" s="39">
        <v>0</v>
      </c>
      <c r="G30" s="39">
        <v>0</v>
      </c>
      <c r="H30" s="39">
        <v>3</v>
      </c>
    </row>
    <row r="31" spans="1:8" s="46" customFormat="1" ht="15.75">
      <c r="A31" s="47">
        <v>43647</v>
      </c>
      <c r="B31" s="39">
        <f t="shared" si="2"/>
        <v>0</v>
      </c>
      <c r="C31" s="39"/>
      <c r="D31" s="39">
        <f t="shared" si="3"/>
        <v>0</v>
      </c>
      <c r="E31" s="39"/>
      <c r="F31" s="39"/>
      <c r="G31" s="39"/>
      <c r="H31" s="39"/>
    </row>
    <row r="32" spans="1:8" s="46" customFormat="1" ht="16.5" thickBot="1">
      <c r="A32" s="63">
        <v>43739</v>
      </c>
      <c r="B32" s="64">
        <f t="shared" si="2"/>
        <v>0</v>
      </c>
      <c r="C32" s="64"/>
      <c r="D32" s="64">
        <f t="shared" si="3"/>
        <v>0</v>
      </c>
      <c r="E32" s="64"/>
      <c r="F32" s="64"/>
      <c r="G32" s="64"/>
      <c r="H32" s="64"/>
    </row>
    <row r="33" spans="1:8" s="46" customFormat="1" ht="15.75">
      <c r="A33" s="280" t="s">
        <v>216</v>
      </c>
      <c r="B33" s="281"/>
      <c r="C33" s="281"/>
      <c r="D33" s="281"/>
      <c r="E33" s="281"/>
      <c r="F33" s="281"/>
      <c r="G33" s="281"/>
      <c r="H33" s="282"/>
    </row>
    <row r="34" spans="1:8" s="46" customFormat="1" ht="15.75">
      <c r="A34" s="47">
        <v>42736</v>
      </c>
      <c r="B34" s="39">
        <f t="shared" si="2"/>
        <v>19</v>
      </c>
      <c r="C34" s="39">
        <v>10</v>
      </c>
      <c r="D34" s="39">
        <f aca="true" t="shared" si="4" ref="D34:D45">SUM(E34:H34)</f>
        <v>9</v>
      </c>
      <c r="E34" s="39">
        <v>0</v>
      </c>
      <c r="F34" s="39">
        <v>0</v>
      </c>
      <c r="G34" s="39">
        <v>0</v>
      </c>
      <c r="H34" s="39">
        <v>9</v>
      </c>
    </row>
    <row r="35" spans="1:8" s="46" customFormat="1" ht="15.75">
      <c r="A35" s="47">
        <v>42826</v>
      </c>
      <c r="B35" s="39">
        <f t="shared" si="2"/>
        <v>19</v>
      </c>
      <c r="C35" s="39">
        <v>10</v>
      </c>
      <c r="D35" s="39">
        <f t="shared" si="4"/>
        <v>9</v>
      </c>
      <c r="E35" s="39">
        <v>0</v>
      </c>
      <c r="F35" s="39">
        <v>0</v>
      </c>
      <c r="G35" s="39">
        <v>0</v>
      </c>
      <c r="H35" s="39">
        <v>9</v>
      </c>
    </row>
    <row r="36" spans="1:8" s="46" customFormat="1" ht="15.75">
      <c r="A36" s="47">
        <v>42917</v>
      </c>
      <c r="B36" s="39">
        <f t="shared" si="2"/>
        <v>18</v>
      </c>
      <c r="C36" s="39">
        <v>10</v>
      </c>
      <c r="D36" s="39">
        <f t="shared" si="4"/>
        <v>8</v>
      </c>
      <c r="E36" s="39">
        <v>0</v>
      </c>
      <c r="F36" s="39">
        <v>0</v>
      </c>
      <c r="G36" s="39">
        <v>0</v>
      </c>
      <c r="H36" s="39">
        <v>8</v>
      </c>
    </row>
    <row r="37" spans="1:8" s="46" customFormat="1" ht="16.5" thickBot="1">
      <c r="A37" s="63">
        <v>43009</v>
      </c>
      <c r="B37" s="64">
        <f t="shared" si="2"/>
        <v>18</v>
      </c>
      <c r="C37" s="39">
        <v>10</v>
      </c>
      <c r="D37" s="64">
        <f t="shared" si="4"/>
        <v>8</v>
      </c>
      <c r="E37" s="39">
        <v>0</v>
      </c>
      <c r="F37" s="39">
        <v>0</v>
      </c>
      <c r="G37" s="39">
        <v>0</v>
      </c>
      <c r="H37" s="39">
        <v>8</v>
      </c>
    </row>
    <row r="38" spans="1:8" s="46" customFormat="1" ht="15.75">
      <c r="A38" s="61">
        <v>43101</v>
      </c>
      <c r="B38" s="62">
        <f t="shared" si="2"/>
        <v>18</v>
      </c>
      <c r="C38" s="39">
        <v>10</v>
      </c>
      <c r="D38" s="62">
        <f t="shared" si="4"/>
        <v>8</v>
      </c>
      <c r="E38" s="39">
        <v>0</v>
      </c>
      <c r="F38" s="39">
        <v>0</v>
      </c>
      <c r="G38" s="39">
        <v>0</v>
      </c>
      <c r="H38" s="39">
        <v>8</v>
      </c>
    </row>
    <row r="39" spans="1:8" s="46" customFormat="1" ht="15.75">
      <c r="A39" s="47">
        <v>43191</v>
      </c>
      <c r="B39" s="39">
        <f t="shared" si="2"/>
        <v>17</v>
      </c>
      <c r="C39" s="39">
        <v>10</v>
      </c>
      <c r="D39" s="39">
        <f t="shared" si="4"/>
        <v>7</v>
      </c>
      <c r="E39" s="39">
        <v>0</v>
      </c>
      <c r="F39" s="39">
        <v>0</v>
      </c>
      <c r="G39" s="39">
        <v>0</v>
      </c>
      <c r="H39" s="39">
        <v>7</v>
      </c>
    </row>
    <row r="40" spans="1:8" s="46" customFormat="1" ht="15.75">
      <c r="A40" s="47">
        <v>43282</v>
      </c>
      <c r="B40" s="39">
        <f t="shared" si="2"/>
        <v>19</v>
      </c>
      <c r="C40" s="39">
        <v>10</v>
      </c>
      <c r="D40" s="39">
        <f t="shared" si="4"/>
        <v>9</v>
      </c>
      <c r="E40" s="39">
        <v>0</v>
      </c>
      <c r="F40" s="39">
        <v>0</v>
      </c>
      <c r="G40" s="39">
        <v>0</v>
      </c>
      <c r="H40" s="39">
        <v>9</v>
      </c>
    </row>
    <row r="41" spans="1:8" s="46" customFormat="1" ht="16.5" thickBot="1">
      <c r="A41" s="63">
        <v>43374</v>
      </c>
      <c r="B41" s="64">
        <f t="shared" si="2"/>
        <v>19</v>
      </c>
      <c r="C41" s="39">
        <v>10</v>
      </c>
      <c r="D41" s="64">
        <f t="shared" si="4"/>
        <v>9</v>
      </c>
      <c r="E41" s="39">
        <v>0</v>
      </c>
      <c r="F41" s="39">
        <v>0</v>
      </c>
      <c r="G41" s="39">
        <v>0</v>
      </c>
      <c r="H41" s="39">
        <v>9</v>
      </c>
    </row>
    <row r="42" spans="1:8" s="46" customFormat="1" ht="15.75">
      <c r="A42" s="86">
        <v>43466</v>
      </c>
      <c r="B42" s="87">
        <f t="shared" si="2"/>
        <v>19</v>
      </c>
      <c r="C42" s="188">
        <v>10</v>
      </c>
      <c r="D42" s="87">
        <f t="shared" si="4"/>
        <v>9</v>
      </c>
      <c r="E42" s="188">
        <v>0</v>
      </c>
      <c r="F42" s="188">
        <v>1</v>
      </c>
      <c r="G42" s="188">
        <v>0</v>
      </c>
      <c r="H42" s="188">
        <v>8</v>
      </c>
    </row>
    <row r="43" spans="1:8" s="46" customFormat="1" ht="15.75">
      <c r="A43" s="47">
        <v>43556</v>
      </c>
      <c r="B43" s="39">
        <f t="shared" si="2"/>
        <v>20</v>
      </c>
      <c r="C43" s="188">
        <v>11</v>
      </c>
      <c r="D43" s="39">
        <f t="shared" si="4"/>
        <v>9</v>
      </c>
      <c r="E43" s="39">
        <v>0</v>
      </c>
      <c r="F43" s="39">
        <v>1</v>
      </c>
      <c r="G43" s="39">
        <v>1</v>
      </c>
      <c r="H43" s="39">
        <v>7</v>
      </c>
    </row>
    <row r="44" spans="1:8" s="46" customFormat="1" ht="15.75">
      <c r="A44" s="47">
        <v>43647</v>
      </c>
      <c r="B44" s="39">
        <f t="shared" si="2"/>
        <v>0</v>
      </c>
      <c r="C44" s="39"/>
      <c r="D44" s="39">
        <f t="shared" si="4"/>
        <v>0</v>
      </c>
      <c r="E44" s="39"/>
      <c r="F44" s="39"/>
      <c r="G44" s="39"/>
      <c r="H44" s="39"/>
    </row>
    <row r="45" spans="1:8" s="46" customFormat="1" ht="16.5" thickBot="1">
      <c r="A45" s="63">
        <v>43739</v>
      </c>
      <c r="B45" s="64">
        <f t="shared" si="2"/>
        <v>0</v>
      </c>
      <c r="C45" s="64"/>
      <c r="D45" s="64">
        <f t="shared" si="4"/>
        <v>0</v>
      </c>
      <c r="E45" s="64"/>
      <c r="F45" s="64"/>
      <c r="G45" s="64"/>
      <c r="H45" s="64"/>
    </row>
    <row r="46" spans="1:8" s="46" customFormat="1" ht="15.75">
      <c r="A46" s="280" t="s">
        <v>217</v>
      </c>
      <c r="B46" s="281"/>
      <c r="C46" s="281"/>
      <c r="D46" s="281"/>
      <c r="E46" s="281"/>
      <c r="F46" s="281"/>
      <c r="G46" s="281"/>
      <c r="H46" s="282"/>
    </row>
    <row r="47" spans="1:8" s="46" customFormat="1" ht="15.75">
      <c r="A47" s="47">
        <v>42736</v>
      </c>
      <c r="B47" s="39">
        <f t="shared" si="2"/>
        <v>0</v>
      </c>
      <c r="C47" s="39"/>
      <c r="D47" s="39">
        <f aca="true" t="shared" si="5" ref="D47:D58">SUM(E47:H47)</f>
        <v>0</v>
      </c>
      <c r="E47" s="39"/>
      <c r="F47" s="39"/>
      <c r="G47" s="39"/>
      <c r="H47" s="39"/>
    </row>
    <row r="48" spans="1:8" s="46" customFormat="1" ht="15.75">
      <c r="A48" s="47">
        <v>42826</v>
      </c>
      <c r="B48" s="39">
        <f t="shared" si="2"/>
        <v>0</v>
      </c>
      <c r="C48" s="39"/>
      <c r="D48" s="39">
        <f t="shared" si="5"/>
        <v>0</v>
      </c>
      <c r="E48" s="39"/>
      <c r="F48" s="39"/>
      <c r="G48" s="39"/>
      <c r="H48" s="39"/>
    </row>
    <row r="49" spans="1:8" s="46" customFormat="1" ht="15.75">
      <c r="A49" s="47">
        <v>42917</v>
      </c>
      <c r="B49" s="39">
        <f t="shared" si="2"/>
        <v>0</v>
      </c>
      <c r="C49" s="39"/>
      <c r="D49" s="39">
        <f t="shared" si="5"/>
        <v>0</v>
      </c>
      <c r="E49" s="39"/>
      <c r="F49" s="39"/>
      <c r="G49" s="39"/>
      <c r="H49" s="39"/>
    </row>
    <row r="50" spans="1:8" s="46" customFormat="1" ht="16.5" thickBot="1">
      <c r="A50" s="63">
        <v>43009</v>
      </c>
      <c r="B50" s="64">
        <f t="shared" si="2"/>
        <v>0</v>
      </c>
      <c r="C50" s="64"/>
      <c r="D50" s="64">
        <f t="shared" si="5"/>
        <v>0</v>
      </c>
      <c r="E50" s="64"/>
      <c r="F50" s="64"/>
      <c r="G50" s="64"/>
      <c r="H50" s="64"/>
    </row>
    <row r="51" spans="1:8" s="46" customFormat="1" ht="15.75">
      <c r="A51" s="61">
        <v>43101</v>
      </c>
      <c r="B51" s="62">
        <f t="shared" si="2"/>
        <v>0</v>
      </c>
      <c r="C51" s="62"/>
      <c r="D51" s="62">
        <f t="shared" si="5"/>
        <v>0</v>
      </c>
      <c r="E51" s="62"/>
      <c r="F51" s="62"/>
      <c r="G51" s="62"/>
      <c r="H51" s="62"/>
    </row>
    <row r="52" spans="1:8" s="46" customFormat="1" ht="15.75">
      <c r="A52" s="47">
        <v>43191</v>
      </c>
      <c r="B52" s="39">
        <f t="shared" si="2"/>
        <v>0</v>
      </c>
      <c r="C52" s="39"/>
      <c r="D52" s="39">
        <f t="shared" si="5"/>
        <v>0</v>
      </c>
      <c r="E52" s="39"/>
      <c r="F52" s="39"/>
      <c r="G52" s="39"/>
      <c r="H52" s="39"/>
    </row>
    <row r="53" spans="1:8" s="46" customFormat="1" ht="15.75">
      <c r="A53" s="47">
        <v>43282</v>
      </c>
      <c r="B53" s="39">
        <f t="shared" si="2"/>
        <v>0</v>
      </c>
      <c r="C53" s="39"/>
      <c r="D53" s="39">
        <f t="shared" si="5"/>
        <v>0</v>
      </c>
      <c r="E53" s="39"/>
      <c r="F53" s="39"/>
      <c r="G53" s="39"/>
      <c r="H53" s="39"/>
    </row>
    <row r="54" spans="1:8" s="46" customFormat="1" ht="16.5" thickBot="1">
      <c r="A54" s="63">
        <v>43374</v>
      </c>
      <c r="B54" s="64">
        <f t="shared" si="2"/>
        <v>0</v>
      </c>
      <c r="C54" s="64"/>
      <c r="D54" s="64">
        <f t="shared" si="5"/>
        <v>0</v>
      </c>
      <c r="E54" s="64"/>
      <c r="F54" s="64"/>
      <c r="G54" s="64"/>
      <c r="H54" s="64"/>
    </row>
    <row r="55" spans="1:8" s="46" customFormat="1" ht="15.75">
      <c r="A55" s="86">
        <v>43466</v>
      </c>
      <c r="B55" s="87">
        <f t="shared" si="2"/>
        <v>0</v>
      </c>
      <c r="C55" s="87"/>
      <c r="D55" s="87">
        <f t="shared" si="5"/>
        <v>0</v>
      </c>
      <c r="E55" s="87"/>
      <c r="F55" s="87"/>
      <c r="G55" s="87"/>
      <c r="H55" s="87"/>
    </row>
    <row r="56" spans="1:8" s="46" customFormat="1" ht="15.75">
      <c r="A56" s="47">
        <v>43556</v>
      </c>
      <c r="B56" s="39">
        <f t="shared" si="2"/>
        <v>0</v>
      </c>
      <c r="C56" s="39"/>
      <c r="D56" s="39">
        <f t="shared" si="5"/>
        <v>0</v>
      </c>
      <c r="E56" s="39"/>
      <c r="F56" s="39"/>
      <c r="G56" s="39"/>
      <c r="H56" s="39"/>
    </row>
    <row r="57" spans="1:8" s="46" customFormat="1" ht="15.75">
      <c r="A57" s="47">
        <v>43647</v>
      </c>
      <c r="B57" s="39">
        <f t="shared" si="2"/>
        <v>0</v>
      </c>
      <c r="C57" s="39"/>
      <c r="D57" s="39">
        <f t="shared" si="5"/>
        <v>0</v>
      </c>
      <c r="E57" s="39"/>
      <c r="F57" s="39"/>
      <c r="G57" s="39"/>
      <c r="H57" s="39"/>
    </row>
    <row r="58" spans="1:8" s="46" customFormat="1" ht="16.5" thickBot="1">
      <c r="A58" s="63">
        <v>43739</v>
      </c>
      <c r="B58" s="64">
        <f t="shared" si="2"/>
        <v>0</v>
      </c>
      <c r="C58" s="64"/>
      <c r="D58" s="64">
        <f t="shared" si="5"/>
        <v>0</v>
      </c>
      <c r="E58" s="64"/>
      <c r="F58" s="64"/>
      <c r="G58" s="64"/>
      <c r="H58" s="64"/>
    </row>
    <row r="59" spans="1:8" s="46" customFormat="1" ht="15.75">
      <c r="A59" s="280" t="s">
        <v>218</v>
      </c>
      <c r="B59" s="281"/>
      <c r="C59" s="281"/>
      <c r="D59" s="281"/>
      <c r="E59" s="281"/>
      <c r="F59" s="281"/>
      <c r="G59" s="281"/>
      <c r="H59" s="282"/>
    </row>
    <row r="60" spans="1:8" s="46" customFormat="1" ht="15.75">
      <c r="A60" s="47">
        <v>42736</v>
      </c>
      <c r="B60" s="39">
        <f t="shared" si="2"/>
        <v>4</v>
      </c>
      <c r="C60" s="39">
        <v>1</v>
      </c>
      <c r="D60" s="39">
        <f aca="true" t="shared" si="6" ref="D60:D71">SUM(E60:H60)</f>
        <v>3</v>
      </c>
      <c r="E60" s="39">
        <v>0</v>
      </c>
      <c r="F60" s="39">
        <v>0</v>
      </c>
      <c r="G60" s="39">
        <v>1</v>
      </c>
      <c r="H60" s="39">
        <v>2</v>
      </c>
    </row>
    <row r="61" spans="1:8" s="46" customFormat="1" ht="15.75">
      <c r="A61" s="47">
        <v>42826</v>
      </c>
      <c r="B61" s="39">
        <f t="shared" si="2"/>
        <v>4</v>
      </c>
      <c r="C61" s="39">
        <v>1</v>
      </c>
      <c r="D61" s="39">
        <f t="shared" si="6"/>
        <v>3</v>
      </c>
      <c r="E61" s="39">
        <v>0</v>
      </c>
      <c r="F61" s="39">
        <v>0</v>
      </c>
      <c r="G61" s="39">
        <v>1</v>
      </c>
      <c r="H61" s="39">
        <v>2</v>
      </c>
    </row>
    <row r="62" spans="1:8" s="46" customFormat="1" ht="15.75">
      <c r="A62" s="47">
        <v>42917</v>
      </c>
      <c r="B62" s="39">
        <f t="shared" si="2"/>
        <v>4</v>
      </c>
      <c r="C62" s="39">
        <v>1</v>
      </c>
      <c r="D62" s="39">
        <f t="shared" si="6"/>
        <v>3</v>
      </c>
      <c r="E62" s="39">
        <v>0</v>
      </c>
      <c r="F62" s="39">
        <v>0</v>
      </c>
      <c r="G62" s="39">
        <v>1</v>
      </c>
      <c r="H62" s="39">
        <v>2</v>
      </c>
    </row>
    <row r="63" spans="1:8" s="46" customFormat="1" ht="16.5" thickBot="1">
      <c r="A63" s="63">
        <v>43009</v>
      </c>
      <c r="B63" s="64">
        <f t="shared" si="2"/>
        <v>4</v>
      </c>
      <c r="C63" s="39">
        <v>1</v>
      </c>
      <c r="D63" s="64">
        <f t="shared" si="6"/>
        <v>3</v>
      </c>
      <c r="E63" s="39">
        <v>0</v>
      </c>
      <c r="F63" s="39">
        <v>0</v>
      </c>
      <c r="G63" s="39">
        <v>1</v>
      </c>
      <c r="H63" s="39">
        <v>2</v>
      </c>
    </row>
    <row r="64" spans="1:8" s="46" customFormat="1" ht="15.75">
      <c r="A64" s="61">
        <v>43101</v>
      </c>
      <c r="B64" s="62">
        <f t="shared" si="2"/>
        <v>5</v>
      </c>
      <c r="C64" s="39">
        <v>2</v>
      </c>
      <c r="D64" s="62">
        <f t="shared" si="6"/>
        <v>3</v>
      </c>
      <c r="E64" s="39">
        <v>0</v>
      </c>
      <c r="F64" s="39">
        <v>0</v>
      </c>
      <c r="G64" s="39">
        <v>1</v>
      </c>
      <c r="H64" s="39">
        <v>2</v>
      </c>
    </row>
    <row r="65" spans="1:8" s="46" customFormat="1" ht="15.75">
      <c r="A65" s="47">
        <v>43191</v>
      </c>
      <c r="B65" s="39">
        <f t="shared" si="2"/>
        <v>5</v>
      </c>
      <c r="C65" s="39">
        <v>2</v>
      </c>
      <c r="D65" s="39">
        <f t="shared" si="6"/>
        <v>3</v>
      </c>
      <c r="E65" s="39">
        <v>0</v>
      </c>
      <c r="F65" s="39">
        <v>0</v>
      </c>
      <c r="G65" s="39">
        <v>1</v>
      </c>
      <c r="H65" s="39">
        <v>2</v>
      </c>
    </row>
    <row r="66" spans="1:8" s="46" customFormat="1" ht="15.75">
      <c r="A66" s="47">
        <v>43282</v>
      </c>
      <c r="B66" s="39">
        <f t="shared" si="2"/>
        <v>5</v>
      </c>
      <c r="C66" s="39">
        <v>2</v>
      </c>
      <c r="D66" s="39">
        <f t="shared" si="6"/>
        <v>3</v>
      </c>
      <c r="E66" s="39">
        <v>0</v>
      </c>
      <c r="F66" s="39">
        <v>0</v>
      </c>
      <c r="G66" s="39">
        <v>1</v>
      </c>
      <c r="H66" s="39">
        <v>2</v>
      </c>
    </row>
    <row r="67" spans="1:8" s="46" customFormat="1" ht="16.5" thickBot="1">
      <c r="A67" s="63">
        <v>43374</v>
      </c>
      <c r="B67" s="64">
        <f t="shared" si="2"/>
        <v>4</v>
      </c>
      <c r="C67" s="187">
        <v>2</v>
      </c>
      <c r="D67" s="64">
        <f t="shared" si="6"/>
        <v>2</v>
      </c>
      <c r="E67" s="187">
        <v>0</v>
      </c>
      <c r="F67" s="187">
        <v>0</v>
      </c>
      <c r="G67" s="39">
        <v>1</v>
      </c>
      <c r="H67" s="39">
        <v>1</v>
      </c>
    </row>
    <row r="68" spans="1:8" s="46" customFormat="1" ht="15.75">
      <c r="A68" s="86">
        <v>43466</v>
      </c>
      <c r="B68" s="87">
        <f t="shared" si="2"/>
        <v>4</v>
      </c>
      <c r="C68" s="39">
        <v>2</v>
      </c>
      <c r="D68" s="87">
        <f t="shared" si="6"/>
        <v>2</v>
      </c>
      <c r="E68" s="189">
        <v>0</v>
      </c>
      <c r="F68" s="189">
        <v>0</v>
      </c>
      <c r="G68" s="189">
        <v>1</v>
      </c>
      <c r="H68" s="189">
        <v>1</v>
      </c>
    </row>
    <row r="69" spans="1:8" s="46" customFormat="1" ht="15.75">
      <c r="A69" s="47">
        <v>43556</v>
      </c>
      <c r="B69" s="39">
        <f t="shared" si="2"/>
        <v>5</v>
      </c>
      <c r="C69" s="39">
        <v>2</v>
      </c>
      <c r="D69" s="39">
        <f t="shared" si="6"/>
        <v>3</v>
      </c>
      <c r="E69" s="39">
        <v>0</v>
      </c>
      <c r="F69" s="39">
        <v>0</v>
      </c>
      <c r="G69" s="39">
        <v>1</v>
      </c>
      <c r="H69" s="39">
        <v>2</v>
      </c>
    </row>
    <row r="70" spans="1:8" s="46" customFormat="1" ht="15.75">
      <c r="A70" s="47">
        <v>43647</v>
      </c>
      <c r="B70" s="39">
        <f t="shared" si="2"/>
        <v>0</v>
      </c>
      <c r="C70" s="39"/>
      <c r="D70" s="39">
        <f t="shared" si="6"/>
        <v>0</v>
      </c>
      <c r="E70" s="39"/>
      <c r="F70" s="39"/>
      <c r="G70" s="39"/>
      <c r="H70" s="39"/>
    </row>
    <row r="71" spans="1:8" s="46" customFormat="1" ht="16.5" thickBot="1">
      <c r="A71" s="63">
        <v>43739</v>
      </c>
      <c r="B71" s="64">
        <f t="shared" si="2"/>
        <v>0</v>
      </c>
      <c r="C71" s="64"/>
      <c r="D71" s="64">
        <f t="shared" si="6"/>
        <v>0</v>
      </c>
      <c r="E71" s="64"/>
      <c r="F71" s="64"/>
      <c r="G71" s="64"/>
      <c r="H71" s="64"/>
    </row>
    <row r="72" spans="1:8" ht="15.75">
      <c r="A72" s="280" t="s">
        <v>227</v>
      </c>
      <c r="B72" s="281"/>
      <c r="C72" s="281"/>
      <c r="D72" s="281"/>
      <c r="E72" s="281"/>
      <c r="F72" s="281"/>
      <c r="G72" s="281"/>
      <c r="H72" s="282"/>
    </row>
    <row r="73" spans="1:8" ht="15.75">
      <c r="A73" s="47">
        <v>42736</v>
      </c>
      <c r="B73" s="39">
        <f aca="true" t="shared" si="7" ref="B73:H73">SUM(B8,B21,B34,B47,B60)</f>
        <v>42</v>
      </c>
      <c r="C73" s="39">
        <f t="shared" si="7"/>
        <v>29</v>
      </c>
      <c r="D73" s="39">
        <f t="shared" si="7"/>
        <v>13</v>
      </c>
      <c r="E73" s="39">
        <f t="shared" si="7"/>
        <v>0</v>
      </c>
      <c r="F73" s="39">
        <f t="shared" si="7"/>
        <v>0</v>
      </c>
      <c r="G73" s="39">
        <f t="shared" si="7"/>
        <v>1</v>
      </c>
      <c r="H73" s="39">
        <f t="shared" si="7"/>
        <v>12</v>
      </c>
    </row>
    <row r="74" spans="1:8" ht="15.75">
      <c r="A74" s="47">
        <v>42826</v>
      </c>
      <c r="B74" s="39">
        <f aca="true" t="shared" si="8" ref="B74:H84">SUM(B9,B22,B35,B48,B61)</f>
        <v>42</v>
      </c>
      <c r="C74" s="39">
        <f t="shared" si="8"/>
        <v>29</v>
      </c>
      <c r="D74" s="39">
        <f t="shared" si="8"/>
        <v>13</v>
      </c>
      <c r="E74" s="39">
        <f t="shared" si="8"/>
        <v>0</v>
      </c>
      <c r="F74" s="39">
        <f t="shared" si="8"/>
        <v>0</v>
      </c>
      <c r="G74" s="39">
        <f t="shared" si="8"/>
        <v>1</v>
      </c>
      <c r="H74" s="39">
        <f t="shared" si="8"/>
        <v>12</v>
      </c>
    </row>
    <row r="75" spans="1:8" ht="15.75">
      <c r="A75" s="47">
        <v>42917</v>
      </c>
      <c r="B75" s="39">
        <f t="shared" si="8"/>
        <v>43</v>
      </c>
      <c r="C75" s="39">
        <f t="shared" si="8"/>
        <v>30</v>
      </c>
      <c r="D75" s="39">
        <f t="shared" si="8"/>
        <v>13</v>
      </c>
      <c r="E75" s="39">
        <f t="shared" si="8"/>
        <v>0</v>
      </c>
      <c r="F75" s="39">
        <f t="shared" si="8"/>
        <v>0</v>
      </c>
      <c r="G75" s="39">
        <f t="shared" si="8"/>
        <v>1</v>
      </c>
      <c r="H75" s="39">
        <f t="shared" si="8"/>
        <v>12</v>
      </c>
    </row>
    <row r="76" spans="1:8" ht="16.5" thickBot="1">
      <c r="A76" s="63">
        <v>43009</v>
      </c>
      <c r="B76" s="64">
        <f t="shared" si="8"/>
        <v>43</v>
      </c>
      <c r="C76" s="64">
        <f t="shared" si="8"/>
        <v>29</v>
      </c>
      <c r="D76" s="64">
        <f t="shared" si="8"/>
        <v>14</v>
      </c>
      <c r="E76" s="64">
        <f t="shared" si="8"/>
        <v>0</v>
      </c>
      <c r="F76" s="64">
        <f t="shared" si="8"/>
        <v>0</v>
      </c>
      <c r="G76" s="64">
        <f t="shared" si="8"/>
        <v>1</v>
      </c>
      <c r="H76" s="64">
        <f t="shared" si="8"/>
        <v>13</v>
      </c>
    </row>
    <row r="77" spans="1:8" ht="15.75">
      <c r="A77" s="61">
        <v>43101</v>
      </c>
      <c r="B77" s="62">
        <f t="shared" si="8"/>
        <v>44</v>
      </c>
      <c r="C77" s="62">
        <f t="shared" si="8"/>
        <v>30</v>
      </c>
      <c r="D77" s="62">
        <f t="shared" si="8"/>
        <v>14</v>
      </c>
      <c r="E77" s="62">
        <f t="shared" si="8"/>
        <v>0</v>
      </c>
      <c r="F77" s="62">
        <f t="shared" si="8"/>
        <v>0</v>
      </c>
      <c r="G77" s="62">
        <f t="shared" si="8"/>
        <v>1</v>
      </c>
      <c r="H77" s="62">
        <f t="shared" si="8"/>
        <v>13</v>
      </c>
    </row>
    <row r="78" spans="1:8" ht="15.75">
      <c r="A78" s="47">
        <v>43191</v>
      </c>
      <c r="B78" s="62">
        <f t="shared" si="8"/>
        <v>43</v>
      </c>
      <c r="C78" s="62">
        <f t="shared" si="8"/>
        <v>30</v>
      </c>
      <c r="D78" s="62">
        <f t="shared" si="8"/>
        <v>13</v>
      </c>
      <c r="E78" s="62">
        <f t="shared" si="8"/>
        <v>0</v>
      </c>
      <c r="F78" s="62">
        <f t="shared" si="8"/>
        <v>0</v>
      </c>
      <c r="G78" s="62">
        <f t="shared" si="8"/>
        <v>1</v>
      </c>
      <c r="H78" s="62">
        <f t="shared" si="8"/>
        <v>12</v>
      </c>
    </row>
    <row r="79" spans="1:8" ht="15.75">
      <c r="A79" s="47">
        <v>43282</v>
      </c>
      <c r="B79" s="62">
        <f t="shared" si="8"/>
        <v>45</v>
      </c>
      <c r="C79" s="62">
        <f t="shared" si="8"/>
        <v>30</v>
      </c>
      <c r="D79" s="62">
        <f t="shared" si="8"/>
        <v>15</v>
      </c>
      <c r="E79" s="62">
        <f t="shared" si="8"/>
        <v>0</v>
      </c>
      <c r="F79" s="62">
        <f t="shared" si="8"/>
        <v>0</v>
      </c>
      <c r="G79" s="62">
        <f t="shared" si="8"/>
        <v>1</v>
      </c>
      <c r="H79" s="62">
        <f t="shared" si="8"/>
        <v>14</v>
      </c>
    </row>
    <row r="80" spans="1:8" ht="16.5" thickBot="1">
      <c r="A80" s="63">
        <v>43374</v>
      </c>
      <c r="B80" s="64">
        <f t="shared" si="8"/>
        <v>44</v>
      </c>
      <c r="C80" s="64">
        <f t="shared" si="8"/>
        <v>30</v>
      </c>
      <c r="D80" s="64">
        <f t="shared" si="8"/>
        <v>14</v>
      </c>
      <c r="E80" s="64">
        <f t="shared" si="8"/>
        <v>0</v>
      </c>
      <c r="F80" s="64">
        <f t="shared" si="8"/>
        <v>0</v>
      </c>
      <c r="G80" s="64">
        <f t="shared" si="8"/>
        <v>1</v>
      </c>
      <c r="H80" s="64">
        <f t="shared" si="8"/>
        <v>13</v>
      </c>
    </row>
    <row r="81" spans="1:8" s="46" customFormat="1" ht="15.75">
      <c r="A81" s="86">
        <v>43466</v>
      </c>
      <c r="B81" s="87">
        <f t="shared" si="8"/>
        <v>44</v>
      </c>
      <c r="C81" s="87">
        <f t="shared" si="8"/>
        <v>30</v>
      </c>
      <c r="D81" s="87">
        <f t="shared" si="8"/>
        <v>14</v>
      </c>
      <c r="E81" s="87">
        <f t="shared" si="8"/>
        <v>0</v>
      </c>
      <c r="F81" s="87">
        <f t="shared" si="8"/>
        <v>1</v>
      </c>
      <c r="G81" s="87">
        <f t="shared" si="8"/>
        <v>1</v>
      </c>
      <c r="H81" s="87">
        <f t="shared" si="8"/>
        <v>12</v>
      </c>
    </row>
    <row r="82" spans="1:8" s="46" customFormat="1" ht="15.75">
      <c r="A82" s="47">
        <v>43556</v>
      </c>
      <c r="B82" s="39">
        <f t="shared" si="8"/>
        <v>46</v>
      </c>
      <c r="C82" s="39">
        <f t="shared" si="8"/>
        <v>31</v>
      </c>
      <c r="D82" s="39">
        <f t="shared" si="8"/>
        <v>15</v>
      </c>
      <c r="E82" s="39">
        <f t="shared" si="8"/>
        <v>0</v>
      </c>
      <c r="F82" s="39">
        <f t="shared" si="8"/>
        <v>1</v>
      </c>
      <c r="G82" s="39">
        <f t="shared" si="8"/>
        <v>2</v>
      </c>
      <c r="H82" s="39">
        <f t="shared" si="8"/>
        <v>12</v>
      </c>
    </row>
    <row r="83" spans="1:8" s="46" customFormat="1" ht="15.75">
      <c r="A83" s="47">
        <v>43647</v>
      </c>
      <c r="B83" s="39">
        <f t="shared" si="8"/>
        <v>0</v>
      </c>
      <c r="C83" s="39">
        <f t="shared" si="8"/>
        <v>0</v>
      </c>
      <c r="D83" s="39">
        <f t="shared" si="8"/>
        <v>0</v>
      </c>
      <c r="E83" s="39">
        <f t="shared" si="8"/>
        <v>0</v>
      </c>
      <c r="F83" s="39">
        <f t="shared" si="8"/>
        <v>0</v>
      </c>
      <c r="G83" s="39">
        <f t="shared" si="8"/>
        <v>0</v>
      </c>
      <c r="H83" s="39">
        <f t="shared" si="8"/>
        <v>0</v>
      </c>
    </row>
    <row r="84" spans="1:8" s="46" customFormat="1" ht="16.5" thickBot="1">
      <c r="A84" s="63">
        <v>43739</v>
      </c>
      <c r="B84" s="64">
        <f t="shared" si="8"/>
        <v>0</v>
      </c>
      <c r="C84" s="64">
        <f t="shared" si="8"/>
        <v>0</v>
      </c>
      <c r="D84" s="64">
        <f t="shared" si="8"/>
        <v>0</v>
      </c>
      <c r="E84" s="64">
        <f t="shared" si="8"/>
        <v>0</v>
      </c>
      <c r="F84" s="64">
        <f t="shared" si="8"/>
        <v>0</v>
      </c>
      <c r="G84" s="64">
        <f t="shared" si="8"/>
        <v>0</v>
      </c>
      <c r="H84" s="64">
        <f t="shared" si="8"/>
        <v>0</v>
      </c>
    </row>
  </sheetData>
  <sheetProtection/>
  <mergeCells count="14">
    <mergeCell ref="A72:H72"/>
    <mergeCell ref="A1:H1"/>
    <mergeCell ref="A7:H7"/>
    <mergeCell ref="A20:H20"/>
    <mergeCell ref="A33:H33"/>
    <mergeCell ref="A46:H46"/>
    <mergeCell ref="A59:H59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1:A32 A8:A19 A60:A71 A34:A45 A47:A58 A73:A84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pane ySplit="8" topLeftCell="BM9" activePane="bottomLeft" state="frozen"/>
      <selection pane="topLeft" activeCell="A9" sqref="A9:L9"/>
      <selection pane="bottomLeft" activeCell="J12" sqref="J12"/>
    </sheetView>
  </sheetViews>
  <sheetFormatPr defaultColWidth="9.140625" defaultRowHeight="15"/>
  <cols>
    <col min="1" max="1" width="20.00390625" style="44" customWidth="1"/>
    <col min="2" max="3" width="17.28125" style="44" customWidth="1"/>
    <col min="4" max="9" width="14.00390625" style="44" customWidth="1"/>
    <col min="10" max="10" width="26.57421875" style="44" customWidth="1"/>
    <col min="11" max="16384" width="9.140625" style="44" customWidth="1"/>
  </cols>
  <sheetData>
    <row r="1" spans="1:9" ht="16.5">
      <c r="A1" s="283" t="s">
        <v>247</v>
      </c>
      <c r="B1" s="283"/>
      <c r="C1" s="283"/>
      <c r="D1" s="283"/>
      <c r="E1" s="283"/>
      <c r="F1" s="283"/>
      <c r="G1" s="283"/>
      <c r="H1" s="283"/>
      <c r="I1" s="283"/>
    </row>
    <row r="2" spans="1:9" ht="15.75">
      <c r="A2" s="297" t="s">
        <v>315</v>
      </c>
      <c r="B2" s="297"/>
      <c r="C2" s="297"/>
      <c r="D2" s="297"/>
      <c r="E2" s="297"/>
      <c r="F2" s="297"/>
      <c r="G2" s="297"/>
      <c r="H2" s="297"/>
      <c r="I2" s="297"/>
    </row>
    <row r="4" spans="1:9" ht="15.75" customHeight="1">
      <c r="A4" s="291" t="s">
        <v>224</v>
      </c>
      <c r="B4" s="287" t="s">
        <v>322</v>
      </c>
      <c r="C4" s="288"/>
      <c r="D4" s="294" t="s">
        <v>241</v>
      </c>
      <c r="E4" s="294"/>
      <c r="F4" s="294"/>
      <c r="G4" s="294"/>
      <c r="H4" s="294"/>
      <c r="I4" s="294"/>
    </row>
    <row r="5" spans="1:9" ht="94.5" customHeight="1">
      <c r="A5" s="292"/>
      <c r="B5" s="289"/>
      <c r="C5" s="290"/>
      <c r="D5" s="295" t="s">
        <v>242</v>
      </c>
      <c r="E5" s="296"/>
      <c r="F5" s="295" t="s">
        <v>245</v>
      </c>
      <c r="G5" s="296"/>
      <c r="H5" s="295" t="s">
        <v>246</v>
      </c>
      <c r="I5" s="296"/>
    </row>
    <row r="6" spans="1:9" ht="15.75" customHeight="1">
      <c r="A6" s="292"/>
      <c r="B6" s="53" t="s">
        <v>228</v>
      </c>
      <c r="C6" s="53" t="s">
        <v>196</v>
      </c>
      <c r="D6" s="53" t="s">
        <v>228</v>
      </c>
      <c r="E6" s="53" t="s">
        <v>196</v>
      </c>
      <c r="F6" s="53" t="s">
        <v>228</v>
      </c>
      <c r="G6" s="53" t="s">
        <v>196</v>
      </c>
      <c r="H6" s="53" t="s">
        <v>228</v>
      </c>
      <c r="I6" s="53" t="s">
        <v>196</v>
      </c>
    </row>
    <row r="7" spans="1:9" ht="15.75">
      <c r="A7" s="293"/>
      <c r="B7" s="54" t="s">
        <v>229</v>
      </c>
      <c r="C7" s="28">
        <v>43556</v>
      </c>
      <c r="D7" s="54" t="s">
        <v>229</v>
      </c>
      <c r="E7" s="28">
        <v>43556</v>
      </c>
      <c r="F7" s="54" t="s">
        <v>229</v>
      </c>
      <c r="G7" s="28">
        <v>43556</v>
      </c>
      <c r="H7" s="54" t="s">
        <v>229</v>
      </c>
      <c r="I7" s="28">
        <v>43556</v>
      </c>
    </row>
    <row r="8" spans="1:9" s="56" customFormat="1" ht="15.75">
      <c r="A8" s="49">
        <v>1</v>
      </c>
      <c r="B8" s="48">
        <v>2</v>
      </c>
      <c r="C8" s="49">
        <v>3</v>
      </c>
      <c r="D8" s="49">
        <v>4</v>
      </c>
      <c r="E8" s="48">
        <v>5</v>
      </c>
      <c r="F8" s="49">
        <v>6</v>
      </c>
      <c r="G8" s="49">
        <v>7</v>
      </c>
      <c r="H8" s="48">
        <v>8</v>
      </c>
      <c r="I8" s="49">
        <v>9</v>
      </c>
    </row>
    <row r="9" spans="1:9" ht="66.75" customHeight="1">
      <c r="A9" s="51" t="s">
        <v>251</v>
      </c>
      <c r="B9" s="93">
        <f aca="true" t="shared" si="0" ref="B9:C13">SUM(D9,F9,H9)</f>
        <v>1.9267</v>
      </c>
      <c r="C9" s="93">
        <f t="shared" si="0"/>
        <v>0.5792</v>
      </c>
      <c r="D9" s="181">
        <v>0</v>
      </c>
      <c r="E9" s="182">
        <v>0</v>
      </c>
      <c r="F9" s="182">
        <v>0</v>
      </c>
      <c r="G9" s="182">
        <v>0</v>
      </c>
      <c r="H9" s="202">
        <v>1.9267</v>
      </c>
      <c r="I9" s="202">
        <v>0.5792</v>
      </c>
    </row>
    <row r="10" spans="1:9" ht="63">
      <c r="A10" s="51" t="s">
        <v>226</v>
      </c>
      <c r="B10" s="93">
        <f t="shared" si="0"/>
        <v>0</v>
      </c>
      <c r="C10" s="93">
        <f t="shared" si="0"/>
        <v>0</v>
      </c>
      <c r="D10" s="181">
        <v>0</v>
      </c>
      <c r="E10" s="182">
        <v>0</v>
      </c>
      <c r="F10" s="181">
        <v>0</v>
      </c>
      <c r="G10" s="181">
        <v>0</v>
      </c>
      <c r="H10" s="181">
        <v>0</v>
      </c>
      <c r="I10" s="181">
        <v>0</v>
      </c>
    </row>
    <row r="11" spans="1:9" ht="51.75" customHeight="1">
      <c r="A11" s="51" t="s">
        <v>217</v>
      </c>
      <c r="B11" s="93">
        <f t="shared" si="0"/>
        <v>0</v>
      </c>
      <c r="C11" s="93">
        <f t="shared" si="0"/>
        <v>0</v>
      </c>
      <c r="D11" s="181">
        <v>0</v>
      </c>
      <c r="E11" s="182">
        <v>0</v>
      </c>
      <c r="F11" s="181">
        <v>0</v>
      </c>
      <c r="G11" s="182">
        <v>0</v>
      </c>
      <c r="H11" s="181">
        <v>0</v>
      </c>
      <c r="I11" s="181">
        <v>0</v>
      </c>
    </row>
    <row r="12" spans="1:9" ht="51.75" customHeight="1">
      <c r="A12" s="51" t="s">
        <v>218</v>
      </c>
      <c r="B12" s="93">
        <f t="shared" si="0"/>
        <v>0.334</v>
      </c>
      <c r="C12" s="93">
        <f t="shared" si="0"/>
        <v>0</v>
      </c>
      <c r="D12" s="181">
        <v>0</v>
      </c>
      <c r="E12" s="182">
        <v>0</v>
      </c>
      <c r="F12" s="202">
        <v>0.334</v>
      </c>
      <c r="G12" s="202">
        <v>0</v>
      </c>
      <c r="H12" s="181">
        <v>0</v>
      </c>
      <c r="I12" s="181">
        <v>0</v>
      </c>
    </row>
    <row r="13" spans="1:9" ht="51.75" customHeight="1">
      <c r="A13" s="51" t="s">
        <v>216</v>
      </c>
      <c r="B13" s="93">
        <f t="shared" si="0"/>
        <v>1.4</v>
      </c>
      <c r="C13" s="93">
        <f t="shared" si="0"/>
        <v>0.0552</v>
      </c>
      <c r="D13" s="202">
        <v>1.4</v>
      </c>
      <c r="E13" s="202">
        <v>0.0552</v>
      </c>
      <c r="F13" s="181">
        <v>0</v>
      </c>
      <c r="G13" s="182">
        <v>0</v>
      </c>
      <c r="H13" s="181">
        <v>0</v>
      </c>
      <c r="I13" s="181">
        <v>0</v>
      </c>
    </row>
    <row r="14" spans="1:9" ht="19.5" customHeight="1">
      <c r="A14" s="50" t="s">
        <v>227</v>
      </c>
      <c r="B14" s="183">
        <f>SUM(B9:B13)</f>
        <v>3.6607</v>
      </c>
      <c r="C14" s="183">
        <f aca="true" t="shared" si="1" ref="C14:I14">SUM(C9:C13)</f>
        <v>0.6344000000000001</v>
      </c>
      <c r="D14" s="183">
        <f t="shared" si="1"/>
        <v>1.4</v>
      </c>
      <c r="E14" s="183">
        <f t="shared" si="1"/>
        <v>0.0552</v>
      </c>
      <c r="F14" s="183">
        <f t="shared" si="1"/>
        <v>0.334</v>
      </c>
      <c r="G14" s="183">
        <f t="shared" si="1"/>
        <v>0</v>
      </c>
      <c r="H14" s="183">
        <f t="shared" si="1"/>
        <v>1.9267</v>
      </c>
      <c r="I14" s="183">
        <f t="shared" si="1"/>
        <v>0.5792</v>
      </c>
    </row>
    <row r="15" ht="18">
      <c r="A15" s="19" t="s">
        <v>457</v>
      </c>
    </row>
  </sheetData>
  <sheetProtection/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G7 E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pane ySplit="6" topLeftCell="BM7" activePane="bottomLeft" state="frozen"/>
      <selection pane="topLeft" activeCell="A9" sqref="A9:L9"/>
      <selection pane="bottomLeft" activeCell="G18" sqref="G18"/>
    </sheetView>
  </sheetViews>
  <sheetFormatPr defaultColWidth="9.140625" defaultRowHeight="15"/>
  <cols>
    <col min="1" max="1" width="5.7109375" style="56" customWidth="1"/>
    <col min="2" max="2" width="76.7109375" style="56" customWidth="1"/>
    <col min="3" max="3" width="30.8515625" style="56" customWidth="1"/>
    <col min="4" max="4" width="25.421875" style="56" customWidth="1"/>
    <col min="5" max="16384" width="9.140625" style="56" customWidth="1"/>
  </cols>
  <sheetData>
    <row r="1" spans="1:4" ht="16.5">
      <c r="A1" s="304" t="s">
        <v>268</v>
      </c>
      <c r="B1" s="304"/>
      <c r="C1" s="304"/>
      <c r="D1" s="304"/>
    </row>
    <row r="2" spans="1:4" ht="19.5">
      <c r="A2" s="304" t="s">
        <v>323</v>
      </c>
      <c r="B2" s="304"/>
      <c r="C2" s="304"/>
      <c r="D2" s="304"/>
    </row>
    <row r="4" spans="1:4" ht="76.5">
      <c r="A4" s="291" t="s">
        <v>105</v>
      </c>
      <c r="B4" s="291" t="s">
        <v>324</v>
      </c>
      <c r="C4" s="291" t="s">
        <v>410</v>
      </c>
      <c r="D4" s="70" t="s">
        <v>273</v>
      </c>
    </row>
    <row r="5" spans="1:4" ht="15.75">
      <c r="A5" s="293"/>
      <c r="B5" s="293"/>
      <c r="C5" s="293"/>
      <c r="D5" s="72">
        <v>43556</v>
      </c>
    </row>
    <row r="6" spans="1:4" ht="15.75">
      <c r="A6" s="49">
        <v>1</v>
      </c>
      <c r="B6" s="49">
        <v>2</v>
      </c>
      <c r="C6" s="49">
        <v>3</v>
      </c>
      <c r="D6" s="49">
        <v>4</v>
      </c>
    </row>
    <row r="7" spans="1:4" ht="15.75">
      <c r="A7" s="299" t="s">
        <v>215</v>
      </c>
      <c r="B7" s="300"/>
      <c r="C7" s="300"/>
      <c r="D7" s="301"/>
    </row>
    <row r="8" spans="1:4" ht="15.75">
      <c r="A8" s="68"/>
      <c r="B8" s="73"/>
      <c r="C8" s="73"/>
      <c r="D8" s="76"/>
    </row>
    <row r="9" spans="1:4" ht="15.75">
      <c r="A9" s="68"/>
      <c r="B9" s="73"/>
      <c r="C9" s="73"/>
      <c r="D9" s="76"/>
    </row>
    <row r="10" spans="1:4" ht="15.75">
      <c r="A10" s="68"/>
      <c r="B10" s="73"/>
      <c r="C10" s="73"/>
      <c r="D10" s="76"/>
    </row>
    <row r="11" spans="1:4" ht="15.75">
      <c r="A11" s="68"/>
      <c r="B11" s="73"/>
      <c r="C11" s="73"/>
      <c r="D11" s="76"/>
    </row>
    <row r="12" spans="1:4" ht="15.75">
      <c r="A12" s="68"/>
      <c r="B12" s="73"/>
      <c r="C12" s="73"/>
      <c r="D12" s="76"/>
    </row>
    <row r="13" spans="1:4" ht="15.75">
      <c r="A13" s="68"/>
      <c r="B13" s="73"/>
      <c r="C13" s="73"/>
      <c r="D13" s="76"/>
    </row>
    <row r="14" spans="1:4" ht="15.75">
      <c r="A14" s="68"/>
      <c r="B14" s="73"/>
      <c r="C14" s="73"/>
      <c r="D14" s="76"/>
    </row>
    <row r="15" spans="1:4" ht="15.75">
      <c r="A15" s="68"/>
      <c r="B15" s="73"/>
      <c r="C15" s="73"/>
      <c r="D15" s="76"/>
    </row>
    <row r="16" spans="1:4" s="110" customFormat="1" ht="15.75">
      <c r="A16" s="109"/>
      <c r="B16" s="140" t="s">
        <v>460</v>
      </c>
      <c r="C16" s="141">
        <f>COUNTA(C8:C15)</f>
        <v>0</v>
      </c>
      <c r="D16" s="141">
        <f>COUNTIF(D8:D15,"Да")</f>
        <v>0</v>
      </c>
    </row>
    <row r="17" spans="1:4" ht="15.75">
      <c r="A17" s="299" t="s">
        <v>251</v>
      </c>
      <c r="B17" s="300"/>
      <c r="C17" s="300"/>
      <c r="D17" s="301"/>
    </row>
    <row r="18" spans="1:4" ht="31.5">
      <c r="A18" s="68">
        <v>1</v>
      </c>
      <c r="B18" s="191" t="s">
        <v>436</v>
      </c>
      <c r="C18" s="73" t="s">
        <v>272</v>
      </c>
      <c r="D18" s="76" t="s">
        <v>269</v>
      </c>
    </row>
    <row r="19" spans="1:4" ht="15.75">
      <c r="A19" s="68"/>
      <c r="B19" s="16"/>
      <c r="C19" s="73"/>
      <c r="D19" s="76"/>
    </row>
    <row r="20" spans="1:4" ht="15.75">
      <c r="A20" s="68"/>
      <c r="B20" s="16"/>
      <c r="C20" s="73"/>
      <c r="D20" s="76"/>
    </row>
    <row r="21" spans="1:4" ht="15.75">
      <c r="A21" s="68"/>
      <c r="B21" s="16"/>
      <c r="C21" s="73"/>
      <c r="D21" s="76"/>
    </row>
    <row r="22" spans="1:4" ht="15.75">
      <c r="A22" s="68"/>
      <c r="B22" s="16"/>
      <c r="C22" s="73"/>
      <c r="D22" s="76"/>
    </row>
    <row r="23" spans="1:4" ht="15.75">
      <c r="A23" s="68"/>
      <c r="B23" s="16"/>
      <c r="C23" s="73"/>
      <c r="D23" s="76"/>
    </row>
    <row r="24" spans="1:4" ht="15.75">
      <c r="A24" s="68"/>
      <c r="B24" s="16"/>
      <c r="C24" s="73"/>
      <c r="D24" s="76"/>
    </row>
    <row r="25" spans="1:4" ht="15.75">
      <c r="A25" s="68"/>
      <c r="B25" s="73"/>
      <c r="C25" s="73"/>
      <c r="D25" s="76"/>
    </row>
    <row r="26" spans="1:4" s="110" customFormat="1" ht="15.75">
      <c r="A26" s="109"/>
      <c r="B26" s="140" t="s">
        <v>460</v>
      </c>
      <c r="C26" s="141">
        <f>COUNTA(C18:C25)</f>
        <v>1</v>
      </c>
      <c r="D26" s="141">
        <f>COUNTIF(D18:D25,"Да")</f>
        <v>1</v>
      </c>
    </row>
    <row r="27" spans="1:4" ht="15.75">
      <c r="A27" s="299" t="s">
        <v>216</v>
      </c>
      <c r="B27" s="300"/>
      <c r="C27" s="300"/>
      <c r="D27" s="301"/>
    </row>
    <row r="28" spans="1:4" ht="15.75">
      <c r="A28" s="68">
        <v>1</v>
      </c>
      <c r="B28" s="16" t="s">
        <v>437</v>
      </c>
      <c r="C28" s="73" t="s">
        <v>272</v>
      </c>
      <c r="D28" s="76" t="s">
        <v>269</v>
      </c>
    </row>
    <row r="29" spans="1:4" ht="15.75">
      <c r="A29" s="68">
        <v>2</v>
      </c>
      <c r="B29" s="16" t="s">
        <v>438</v>
      </c>
      <c r="C29" s="73" t="s">
        <v>272</v>
      </c>
      <c r="D29" s="76" t="s">
        <v>269</v>
      </c>
    </row>
    <row r="30" spans="1:4" ht="15.75">
      <c r="A30" s="68"/>
      <c r="B30" s="16"/>
      <c r="C30" s="73"/>
      <c r="D30" s="76"/>
    </row>
    <row r="31" spans="1:4" ht="15.75">
      <c r="A31" s="68"/>
      <c r="B31" s="16"/>
      <c r="C31" s="73"/>
      <c r="D31" s="76"/>
    </row>
    <row r="32" spans="1:4" ht="15.75">
      <c r="A32" s="68"/>
      <c r="B32" s="16"/>
      <c r="C32" s="73"/>
      <c r="D32" s="76"/>
    </row>
    <row r="33" spans="1:4" ht="15.75">
      <c r="A33" s="68"/>
      <c r="B33" s="16"/>
      <c r="C33" s="73"/>
      <c r="D33" s="76"/>
    </row>
    <row r="34" spans="1:4" ht="15.75">
      <c r="A34" s="68"/>
      <c r="B34" s="73"/>
      <c r="C34" s="73"/>
      <c r="D34" s="76"/>
    </row>
    <row r="35" spans="1:4" ht="15.75">
      <c r="A35" s="68"/>
      <c r="B35" s="73"/>
      <c r="C35" s="73"/>
      <c r="D35" s="76"/>
    </row>
    <row r="36" spans="1:4" s="110" customFormat="1" ht="15.75">
      <c r="A36" s="109"/>
      <c r="B36" s="140" t="s">
        <v>460</v>
      </c>
      <c r="C36" s="141">
        <f>COUNTA(C28:C35)</f>
        <v>2</v>
      </c>
      <c r="D36" s="141">
        <f>COUNTIF(D28:D35,"Да")</f>
        <v>2</v>
      </c>
    </row>
    <row r="37" spans="1:4" ht="15.75">
      <c r="A37" s="299" t="s">
        <v>217</v>
      </c>
      <c r="B37" s="300"/>
      <c r="C37" s="300"/>
      <c r="D37" s="301"/>
    </row>
    <row r="38" spans="1:4" ht="15.75">
      <c r="A38" s="68"/>
      <c r="B38" s="16"/>
      <c r="C38" s="73"/>
      <c r="D38" s="76"/>
    </row>
    <row r="39" spans="1:4" ht="15.75">
      <c r="A39" s="68"/>
      <c r="B39" s="16"/>
      <c r="C39" s="73"/>
      <c r="D39" s="76"/>
    </row>
    <row r="40" spans="1:4" ht="15.75">
      <c r="A40" s="68"/>
      <c r="B40" s="16"/>
      <c r="C40" s="73"/>
      <c r="D40" s="76"/>
    </row>
    <row r="41" spans="1:4" ht="15.75">
      <c r="A41" s="68"/>
      <c r="B41" s="16"/>
      <c r="C41" s="73"/>
      <c r="D41" s="76"/>
    </row>
    <row r="42" spans="1:4" ht="15.75">
      <c r="A42" s="68"/>
      <c r="B42" s="16"/>
      <c r="C42" s="73"/>
      <c r="D42" s="76"/>
    </row>
    <row r="43" spans="1:4" ht="15.75">
      <c r="A43" s="68"/>
      <c r="B43" s="16"/>
      <c r="C43" s="73"/>
      <c r="D43" s="76"/>
    </row>
    <row r="44" spans="1:4" ht="15.75">
      <c r="A44" s="68"/>
      <c r="B44" s="73"/>
      <c r="C44" s="73"/>
      <c r="D44" s="76"/>
    </row>
    <row r="45" spans="1:4" ht="15.75">
      <c r="A45" s="68"/>
      <c r="B45" s="73"/>
      <c r="C45" s="73"/>
      <c r="D45" s="76"/>
    </row>
    <row r="46" spans="1:4" s="110" customFormat="1" ht="15.75">
      <c r="A46" s="109"/>
      <c r="B46" s="140" t="s">
        <v>460</v>
      </c>
      <c r="C46" s="141">
        <f>COUNTA(C38:C45)</f>
        <v>0</v>
      </c>
      <c r="D46" s="141">
        <f>COUNTIF(D38:D45,"Да")</f>
        <v>0</v>
      </c>
    </row>
    <row r="47" spans="1:4" ht="15.75">
      <c r="A47" s="299" t="s">
        <v>218</v>
      </c>
      <c r="B47" s="300"/>
      <c r="C47" s="300"/>
      <c r="D47" s="301"/>
    </row>
    <row r="48" spans="1:4" ht="31.5">
      <c r="A48" s="68">
        <v>1</v>
      </c>
      <c r="B48" s="190" t="str">
        <f>'[3]Раздел V'!B32</f>
        <v>Организация и проведение официальных физкультурных (физкультурно-оздоровительных) мероприятий</v>
      </c>
      <c r="C48" s="73" t="s">
        <v>271</v>
      </c>
      <c r="D48" s="76" t="s">
        <v>269</v>
      </c>
    </row>
    <row r="49" spans="1:4" ht="15.75">
      <c r="A49" s="68"/>
      <c r="B49" s="73"/>
      <c r="C49" s="73"/>
      <c r="D49" s="76"/>
    </row>
    <row r="50" spans="1:4" ht="15.75">
      <c r="A50" s="68"/>
      <c r="B50" s="73"/>
      <c r="C50" s="73"/>
      <c r="D50" s="76"/>
    </row>
    <row r="51" spans="1:4" ht="15.75">
      <c r="A51" s="68"/>
      <c r="B51" s="73"/>
      <c r="C51" s="73"/>
      <c r="D51" s="76"/>
    </row>
    <row r="52" spans="1:4" ht="15.75">
      <c r="A52" s="68"/>
      <c r="B52" s="73"/>
      <c r="C52" s="73"/>
      <c r="D52" s="76"/>
    </row>
    <row r="53" spans="1:4" ht="15.75">
      <c r="A53" s="68"/>
      <c r="B53" s="73"/>
      <c r="C53" s="73"/>
      <c r="D53" s="76"/>
    </row>
    <row r="54" spans="1:4" ht="15.75">
      <c r="A54" s="68"/>
      <c r="B54" s="73"/>
      <c r="C54" s="73"/>
      <c r="D54" s="76"/>
    </row>
    <row r="55" spans="1:4" ht="15.75">
      <c r="A55" s="68"/>
      <c r="B55" s="73"/>
      <c r="C55" s="73"/>
      <c r="D55" s="76"/>
    </row>
    <row r="56" spans="1:4" s="110" customFormat="1" ht="15.75">
      <c r="A56" s="109"/>
      <c r="B56" s="140" t="s">
        <v>460</v>
      </c>
      <c r="C56" s="141">
        <f>COUNTA(C48:C55)</f>
        <v>1</v>
      </c>
      <c r="D56" s="141">
        <f>COUNTIF(D48:D55,"Да")</f>
        <v>1</v>
      </c>
    </row>
    <row r="57" spans="1:6" ht="35.25" customHeight="1">
      <c r="A57" s="302" t="s">
        <v>458</v>
      </c>
      <c r="B57" s="302"/>
      <c r="C57" s="302"/>
      <c r="D57" s="302"/>
      <c r="E57" s="69"/>
      <c r="F57" s="69"/>
    </row>
    <row r="58" spans="1:4" ht="88.5" customHeight="1">
      <c r="A58" s="303" t="s">
        <v>413</v>
      </c>
      <c r="B58" s="303"/>
      <c r="C58" s="303"/>
      <c r="D58" s="303"/>
    </row>
    <row r="59" spans="1:4" ht="55.5" customHeight="1">
      <c r="A59" s="298" t="s">
        <v>325</v>
      </c>
      <c r="B59" s="298"/>
      <c r="C59" s="298"/>
      <c r="D59" s="298"/>
    </row>
    <row r="60" spans="1:4" ht="72.75" customHeight="1">
      <c r="A60" s="298" t="s">
        <v>412</v>
      </c>
      <c r="B60" s="298"/>
      <c r="C60" s="298"/>
      <c r="D60" s="298"/>
    </row>
  </sheetData>
  <sheetProtection/>
  <mergeCells count="14">
    <mergeCell ref="A37:D37"/>
    <mergeCell ref="A4:A5"/>
    <mergeCell ref="B4:B5"/>
    <mergeCell ref="C4:C5"/>
    <mergeCell ref="A27:D27"/>
    <mergeCell ref="A1:D1"/>
    <mergeCell ref="A2:D2"/>
    <mergeCell ref="A7:D7"/>
    <mergeCell ref="A17:D17"/>
    <mergeCell ref="A59:D59"/>
    <mergeCell ref="A60:D60"/>
    <mergeCell ref="A47:D47"/>
    <mergeCell ref="A57:D57"/>
    <mergeCell ref="A58:D58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38:D45 D8:D15 D18:D25 D28:D35 D48:D55">
      <formula1>Список</formula1>
    </dataValidation>
    <dataValidation type="list" allowBlank="1" showInputMessage="1" showErrorMessage="1" sqref="C38:C45 C8:C15 C18:C25 C28:C35 C48:C55">
      <formula1>Перечень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pane ySplit="6" topLeftCell="BM16" activePane="bottomLeft" state="frozen"/>
      <selection pane="topLeft" activeCell="A9" sqref="A9:L9"/>
      <selection pane="bottomLeft" activeCell="I32" sqref="I32"/>
    </sheetView>
  </sheetViews>
  <sheetFormatPr defaultColWidth="9.140625" defaultRowHeight="15"/>
  <cols>
    <col min="1" max="1" width="5.7109375" style="56" customWidth="1"/>
    <col min="2" max="2" width="43.57421875" style="56" customWidth="1"/>
    <col min="3" max="4" width="34.57421875" style="56" customWidth="1"/>
    <col min="5" max="16384" width="9.140625" style="56" customWidth="1"/>
  </cols>
  <sheetData>
    <row r="1" spans="1:4" ht="16.5">
      <c r="A1" s="304" t="s">
        <v>327</v>
      </c>
      <c r="B1" s="304"/>
      <c r="C1" s="304"/>
      <c r="D1" s="304"/>
    </row>
    <row r="2" spans="1:4" ht="16.5">
      <c r="A2" s="304" t="s">
        <v>326</v>
      </c>
      <c r="B2" s="304"/>
      <c r="C2" s="304"/>
      <c r="D2" s="304"/>
    </row>
    <row r="3" spans="1:4" ht="16.5">
      <c r="A3" s="304" t="s">
        <v>330</v>
      </c>
      <c r="B3" s="304"/>
      <c r="C3" s="304"/>
      <c r="D3" s="304"/>
    </row>
    <row r="5" spans="1:4" ht="94.5">
      <c r="A5" s="91" t="s">
        <v>105</v>
      </c>
      <c r="B5" s="91" t="s">
        <v>328</v>
      </c>
      <c r="C5" s="91" t="s">
        <v>378</v>
      </c>
      <c r="D5" s="91" t="s">
        <v>379</v>
      </c>
    </row>
    <row r="6" spans="1:4" ht="15.75">
      <c r="A6" s="49">
        <v>1</v>
      </c>
      <c r="B6" s="49">
        <v>2</v>
      </c>
      <c r="C6" s="49">
        <v>3</v>
      </c>
      <c r="D6" s="49">
        <v>4</v>
      </c>
    </row>
    <row r="7" spans="1:4" ht="15.75">
      <c r="A7" s="307" t="s">
        <v>251</v>
      </c>
      <c r="B7" s="308"/>
      <c r="C7" s="308"/>
      <c r="D7" s="309"/>
    </row>
    <row r="8" spans="1:4" ht="31.5">
      <c r="A8" s="68">
        <v>1</v>
      </c>
      <c r="B8" s="79" t="s">
        <v>414</v>
      </c>
      <c r="C8" s="192">
        <v>2184</v>
      </c>
      <c r="D8" s="94">
        <v>0</v>
      </c>
    </row>
    <row r="9" spans="1:4" ht="31.5">
      <c r="A9" s="68">
        <v>2</v>
      </c>
      <c r="B9" s="79" t="s">
        <v>415</v>
      </c>
      <c r="C9" s="192">
        <v>3824</v>
      </c>
      <c r="D9" s="94">
        <v>0</v>
      </c>
    </row>
    <row r="10" spans="1:4" ht="47.25">
      <c r="A10" s="68">
        <v>3</v>
      </c>
      <c r="B10" s="79" t="s">
        <v>416</v>
      </c>
      <c r="C10" s="192">
        <v>2460</v>
      </c>
      <c r="D10" s="94">
        <v>90</v>
      </c>
    </row>
    <row r="11" spans="1:4" ht="47.25">
      <c r="A11" s="68">
        <v>4</v>
      </c>
      <c r="B11" s="152" t="s">
        <v>417</v>
      </c>
      <c r="C11" s="192">
        <v>0</v>
      </c>
      <c r="D11" s="94">
        <v>0</v>
      </c>
    </row>
    <row r="12" spans="1:4" ht="47.25">
      <c r="A12" s="68">
        <v>5</v>
      </c>
      <c r="B12" s="79" t="s">
        <v>418</v>
      </c>
      <c r="C12" s="192">
        <v>590</v>
      </c>
      <c r="D12" s="94">
        <v>0</v>
      </c>
    </row>
    <row r="13" spans="1:4" s="110" customFormat="1" ht="31.5">
      <c r="A13" s="109">
        <v>6</v>
      </c>
      <c r="B13" s="57" t="s">
        <v>419</v>
      </c>
      <c r="C13" s="188">
        <v>830</v>
      </c>
      <c r="D13" s="188">
        <v>0</v>
      </c>
    </row>
    <row r="14" spans="1:4" ht="15.75">
      <c r="A14" s="307" t="s">
        <v>216</v>
      </c>
      <c r="B14" s="308"/>
      <c r="C14" s="308"/>
      <c r="D14" s="309"/>
    </row>
    <row r="15" spans="1:4" ht="15.75">
      <c r="A15" s="68">
        <v>1</v>
      </c>
      <c r="B15" s="79" t="s">
        <v>420</v>
      </c>
      <c r="C15" s="95">
        <v>0</v>
      </c>
      <c r="D15" s="95">
        <v>0</v>
      </c>
    </row>
    <row r="16" spans="1:4" ht="15.75">
      <c r="A16" s="68">
        <v>2</v>
      </c>
      <c r="B16" s="79" t="s">
        <v>421</v>
      </c>
      <c r="C16" s="95">
        <v>0</v>
      </c>
      <c r="D16" s="95">
        <v>0</v>
      </c>
    </row>
    <row r="17" spans="1:4" ht="15.75">
      <c r="A17" s="68">
        <v>3</v>
      </c>
      <c r="B17" s="79" t="s">
        <v>422</v>
      </c>
      <c r="C17" s="95">
        <v>6830</v>
      </c>
      <c r="D17" s="95">
        <v>500</v>
      </c>
    </row>
    <row r="18" spans="1:4" ht="15.75">
      <c r="A18" s="68">
        <v>4</v>
      </c>
      <c r="B18" s="79" t="s">
        <v>423</v>
      </c>
      <c r="C18" s="95">
        <v>30477</v>
      </c>
      <c r="D18" s="95">
        <v>0</v>
      </c>
    </row>
    <row r="19" spans="1:4" ht="47.25">
      <c r="A19" s="68">
        <v>5</v>
      </c>
      <c r="B19" s="79" t="s">
        <v>424</v>
      </c>
      <c r="C19" s="95">
        <v>6805</v>
      </c>
      <c r="D19" s="95">
        <v>0</v>
      </c>
    </row>
    <row r="20" spans="1:4" ht="15.75">
      <c r="A20" s="307" t="s">
        <v>218</v>
      </c>
      <c r="B20" s="308"/>
      <c r="C20" s="308"/>
      <c r="D20" s="309"/>
    </row>
    <row r="21" spans="1:4" ht="31.5">
      <c r="A21" s="68">
        <v>1</v>
      </c>
      <c r="B21" s="73" t="s">
        <v>425</v>
      </c>
      <c r="C21" s="188">
        <v>0</v>
      </c>
      <c r="D21" s="188">
        <v>0</v>
      </c>
    </row>
    <row r="22" spans="1:4" ht="47.25">
      <c r="A22" s="68">
        <v>2</v>
      </c>
      <c r="B22" s="79" t="s">
        <v>426</v>
      </c>
      <c r="C22" s="188">
        <v>0</v>
      </c>
      <c r="D22" s="188">
        <v>0</v>
      </c>
    </row>
    <row r="23" spans="1:4" ht="15.75">
      <c r="A23" s="307" t="s">
        <v>215</v>
      </c>
      <c r="B23" s="308"/>
      <c r="C23" s="308"/>
      <c r="D23" s="309"/>
    </row>
    <row r="24" spans="1:4" ht="47.25">
      <c r="A24" s="68">
        <v>1</v>
      </c>
      <c r="B24" s="73" t="s">
        <v>427</v>
      </c>
      <c r="C24" s="95" t="s">
        <v>15</v>
      </c>
      <c r="D24" s="95" t="s">
        <v>15</v>
      </c>
    </row>
    <row r="25" spans="1:4" ht="31.5">
      <c r="A25" s="68">
        <v>2</v>
      </c>
      <c r="B25" s="73" t="s">
        <v>428</v>
      </c>
      <c r="C25" s="95" t="s">
        <v>15</v>
      </c>
      <c r="D25" s="95" t="s">
        <v>15</v>
      </c>
    </row>
    <row r="26" spans="1:4" ht="47.25">
      <c r="A26" s="68">
        <v>3</v>
      </c>
      <c r="B26" s="73" t="s">
        <v>429</v>
      </c>
      <c r="C26" s="95" t="s">
        <v>15</v>
      </c>
      <c r="D26" s="95" t="s">
        <v>15</v>
      </c>
    </row>
    <row r="27" spans="1:4" ht="15.75">
      <c r="A27" s="307" t="s">
        <v>217</v>
      </c>
      <c r="B27" s="308"/>
      <c r="C27" s="308"/>
      <c r="D27" s="309"/>
    </row>
    <row r="28" spans="1:4" ht="15.75">
      <c r="A28" s="68">
        <v>1</v>
      </c>
      <c r="B28" s="73" t="s">
        <v>430</v>
      </c>
      <c r="C28" s="95" t="s">
        <v>15</v>
      </c>
      <c r="D28" s="95" t="s">
        <v>15</v>
      </c>
    </row>
    <row r="29" spans="1:4" ht="15.75">
      <c r="A29" s="68">
        <v>2</v>
      </c>
      <c r="B29" s="73" t="s">
        <v>431</v>
      </c>
      <c r="C29" s="95" t="s">
        <v>15</v>
      </c>
      <c r="D29" s="95" t="s">
        <v>15</v>
      </c>
    </row>
    <row r="30" spans="1:4" ht="15.75">
      <c r="A30" s="68">
        <v>3</v>
      </c>
      <c r="B30" s="73" t="s">
        <v>432</v>
      </c>
      <c r="C30" s="95" t="s">
        <v>15</v>
      </c>
      <c r="D30" s="95" t="s">
        <v>15</v>
      </c>
    </row>
    <row r="31" spans="1:4" ht="31.5">
      <c r="A31" s="68">
        <v>4</v>
      </c>
      <c r="B31" s="73" t="s">
        <v>433</v>
      </c>
      <c r="C31" s="95" t="s">
        <v>15</v>
      </c>
      <c r="D31" s="95" t="s">
        <v>15</v>
      </c>
    </row>
    <row r="32" spans="1:4" ht="31.5">
      <c r="A32" s="68">
        <v>5</v>
      </c>
      <c r="B32" s="73" t="s">
        <v>434</v>
      </c>
      <c r="C32" s="95" t="s">
        <v>15</v>
      </c>
      <c r="D32" s="95" t="s">
        <v>15</v>
      </c>
    </row>
    <row r="33" spans="1:4" ht="47.25">
      <c r="A33" s="68">
        <v>6</v>
      </c>
      <c r="B33" s="73" t="s">
        <v>435</v>
      </c>
      <c r="C33" s="95" t="s">
        <v>15</v>
      </c>
      <c r="D33" s="95" t="s">
        <v>15</v>
      </c>
    </row>
    <row r="34" spans="1:4" s="138" customFormat="1" ht="15.75">
      <c r="A34" s="305" t="s">
        <v>227</v>
      </c>
      <c r="B34" s="306"/>
      <c r="C34" s="139">
        <f>SUM(C8:C13,C15:C19,C21:C22,C24:C26,C28:C33)</f>
        <v>54000</v>
      </c>
      <c r="D34" s="139">
        <f>SUM(D8:D13,D15:D19,D21:D22,D24:D26,D28:D33)</f>
        <v>590</v>
      </c>
    </row>
  </sheetData>
  <sheetProtection/>
  <mergeCells count="9">
    <mergeCell ref="A34:B34"/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pane ySplit="6" topLeftCell="BM7" activePane="bottomLeft" state="frozen"/>
      <selection pane="topLeft" activeCell="A9" sqref="A9:L9"/>
      <selection pane="bottomLeft" activeCell="E21" sqref="E21"/>
    </sheetView>
  </sheetViews>
  <sheetFormatPr defaultColWidth="9.140625" defaultRowHeight="15"/>
  <cols>
    <col min="1" max="1" width="5.00390625" style="96" customWidth="1"/>
    <col min="2" max="2" width="63.8515625" style="96" customWidth="1"/>
    <col min="3" max="4" width="9.421875" style="96" customWidth="1"/>
    <col min="5" max="5" width="13.28125" style="96" bestFit="1" customWidth="1"/>
    <col min="6" max="6" width="12.57421875" style="96" customWidth="1"/>
    <col min="7" max="8" width="9.421875" style="96" customWidth="1"/>
    <col min="9" max="9" width="13.28125" style="96" customWidth="1"/>
    <col min="10" max="10" width="12.57421875" style="96" customWidth="1"/>
    <col min="11" max="12" width="9.421875" style="96" customWidth="1"/>
    <col min="13" max="13" width="13.28125" style="96" customWidth="1"/>
    <col min="14" max="14" width="12.57421875" style="96" customWidth="1"/>
    <col min="15" max="16384" width="9.140625" style="96" customWidth="1"/>
  </cols>
  <sheetData>
    <row r="1" spans="1:14" s="97" customFormat="1" ht="19.5">
      <c r="A1" s="314" t="s">
        <v>439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0" s="97" customFormat="1" ht="15">
      <c r="A2" s="98"/>
      <c r="B2" s="99"/>
      <c r="C2" s="98"/>
      <c r="D2" s="98"/>
      <c r="E2" s="98"/>
      <c r="F2" s="98"/>
      <c r="G2" s="98"/>
      <c r="H2" s="98"/>
      <c r="I2" s="98"/>
      <c r="J2" s="98"/>
    </row>
    <row r="3" spans="1:14" s="92" customFormat="1" ht="15.75" customHeight="1">
      <c r="A3" s="317" t="s">
        <v>105</v>
      </c>
      <c r="B3" s="320" t="s">
        <v>380</v>
      </c>
      <c r="C3" s="311" t="s">
        <v>381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</row>
    <row r="4" spans="1:14" s="92" customFormat="1" ht="15.75">
      <c r="A4" s="318"/>
      <c r="B4" s="321"/>
      <c r="C4" s="311" t="s">
        <v>119</v>
      </c>
      <c r="D4" s="312"/>
      <c r="E4" s="312"/>
      <c r="F4" s="313"/>
      <c r="G4" s="315" t="s">
        <v>225</v>
      </c>
      <c r="H4" s="312"/>
      <c r="I4" s="312"/>
      <c r="J4" s="316"/>
      <c r="K4" s="311" t="s">
        <v>229</v>
      </c>
      <c r="L4" s="312"/>
      <c r="M4" s="312"/>
      <c r="N4" s="313"/>
    </row>
    <row r="5" spans="1:14" s="92" customFormat="1" ht="45">
      <c r="A5" s="319"/>
      <c r="B5" s="322"/>
      <c r="C5" s="128" t="s">
        <v>395</v>
      </c>
      <c r="D5" s="43" t="s">
        <v>125</v>
      </c>
      <c r="E5" s="43" t="s">
        <v>396</v>
      </c>
      <c r="F5" s="129" t="s">
        <v>127</v>
      </c>
      <c r="G5" s="121" t="s">
        <v>395</v>
      </c>
      <c r="H5" s="43" t="s">
        <v>125</v>
      </c>
      <c r="I5" s="43" t="s">
        <v>396</v>
      </c>
      <c r="J5" s="137" t="s">
        <v>127</v>
      </c>
      <c r="K5" s="128" t="s">
        <v>395</v>
      </c>
      <c r="L5" s="43" t="s">
        <v>125</v>
      </c>
      <c r="M5" s="43" t="s">
        <v>396</v>
      </c>
      <c r="N5" s="129" t="s">
        <v>127</v>
      </c>
    </row>
    <row r="6" spans="1:14" s="92" customFormat="1" ht="15.75">
      <c r="A6" s="43">
        <v>1</v>
      </c>
      <c r="B6" s="120">
        <v>2</v>
      </c>
      <c r="C6" s="128">
        <v>3</v>
      </c>
      <c r="D6" s="43">
        <v>4</v>
      </c>
      <c r="E6" s="43">
        <v>5</v>
      </c>
      <c r="F6" s="130">
        <v>6</v>
      </c>
      <c r="G6" s="121">
        <v>7</v>
      </c>
      <c r="H6" s="43">
        <v>8</v>
      </c>
      <c r="I6" s="43">
        <v>9</v>
      </c>
      <c r="J6" s="120">
        <v>10</v>
      </c>
      <c r="K6" s="128">
        <v>11</v>
      </c>
      <c r="L6" s="43">
        <v>12</v>
      </c>
      <c r="M6" s="43">
        <v>13</v>
      </c>
      <c r="N6" s="130">
        <v>14</v>
      </c>
    </row>
    <row r="7" spans="1:14" s="92" customFormat="1" ht="31.5">
      <c r="A7" s="100">
        <v>1</v>
      </c>
      <c r="B7" s="114" t="s">
        <v>382</v>
      </c>
      <c r="C7" s="131">
        <f>SUM(D7:F7)</f>
        <v>13</v>
      </c>
      <c r="D7" s="101">
        <f>SUM(D9:D10)</f>
        <v>3</v>
      </c>
      <c r="E7" s="101">
        <v>10</v>
      </c>
      <c r="F7" s="132">
        <f>SUM(F9:F10)</f>
        <v>0</v>
      </c>
      <c r="G7" s="125">
        <f>SUM(H7:J7)</f>
        <v>4</v>
      </c>
      <c r="H7" s="101">
        <f>SUM(H9:H10)</f>
        <v>0</v>
      </c>
      <c r="I7" s="101">
        <v>4</v>
      </c>
      <c r="J7" s="132">
        <f>SUM(J9:J10)</f>
        <v>0</v>
      </c>
      <c r="K7" s="131">
        <f>SUM(L7:N7)</f>
        <v>0</v>
      </c>
      <c r="L7" s="101">
        <f>SUM(L9:L10)</f>
        <v>0</v>
      </c>
      <c r="M7" s="101">
        <f>SUM(M9:M10)</f>
        <v>0</v>
      </c>
      <c r="N7" s="132">
        <f>SUM(N9:N10)</f>
        <v>0</v>
      </c>
    </row>
    <row r="8" spans="1:14" s="92" customFormat="1" ht="15.75">
      <c r="A8" s="102"/>
      <c r="B8" s="122" t="s">
        <v>213</v>
      </c>
      <c r="C8" s="133"/>
      <c r="D8" s="103"/>
      <c r="E8" s="103"/>
      <c r="F8" s="134"/>
      <c r="G8" s="126"/>
      <c r="H8" s="103"/>
      <c r="I8" s="103"/>
      <c r="J8" s="134"/>
      <c r="K8" s="133"/>
      <c r="L8" s="103"/>
      <c r="M8" s="103"/>
      <c r="N8" s="134"/>
    </row>
    <row r="9" spans="1:14" s="92" customFormat="1" ht="15.75">
      <c r="A9" s="104"/>
      <c r="B9" s="123" t="s">
        <v>387</v>
      </c>
      <c r="C9" s="135">
        <f>SUM(D9:F9)</f>
        <v>13</v>
      </c>
      <c r="D9" s="105">
        <v>3</v>
      </c>
      <c r="E9" s="105">
        <v>10</v>
      </c>
      <c r="F9" s="136">
        <v>0</v>
      </c>
      <c r="G9" s="127">
        <f>SUM(H9:J9)</f>
        <v>4</v>
      </c>
      <c r="H9" s="105">
        <v>0</v>
      </c>
      <c r="I9" s="105">
        <v>4</v>
      </c>
      <c r="J9" s="136">
        <v>0</v>
      </c>
      <c r="K9" s="135">
        <f>SUM(L9:N9)</f>
        <v>0</v>
      </c>
      <c r="L9" s="105">
        <v>0</v>
      </c>
      <c r="M9" s="105">
        <v>0</v>
      </c>
      <c r="N9" s="136">
        <v>0</v>
      </c>
    </row>
    <row r="10" spans="1:14" s="92" customFormat="1" ht="15.75">
      <c r="A10" s="104"/>
      <c r="B10" s="123" t="s">
        <v>388</v>
      </c>
      <c r="C10" s="135">
        <f>SUM(D10:F10)</f>
        <v>0</v>
      </c>
      <c r="D10" s="105">
        <v>0</v>
      </c>
      <c r="E10" s="105">
        <v>0</v>
      </c>
      <c r="F10" s="136">
        <v>0</v>
      </c>
      <c r="G10" s="127">
        <f>SUM(H10:J10)</f>
        <v>0</v>
      </c>
      <c r="H10" s="105">
        <v>0</v>
      </c>
      <c r="I10" s="105">
        <v>0</v>
      </c>
      <c r="J10" s="136">
        <v>0</v>
      </c>
      <c r="K10" s="135">
        <f>SUM(L10:N10)</f>
        <v>0</v>
      </c>
      <c r="L10" s="105">
        <v>0</v>
      </c>
      <c r="M10" s="105">
        <v>0</v>
      </c>
      <c r="N10" s="136">
        <v>0</v>
      </c>
    </row>
    <row r="11" spans="1:14" s="92" customFormat="1" ht="63">
      <c r="A11" s="100">
        <v>2</v>
      </c>
      <c r="B11" s="193" t="s">
        <v>389</v>
      </c>
      <c r="C11" s="105">
        <f>SUM(D11:F11)</f>
        <v>0</v>
      </c>
      <c r="D11" s="105">
        <f>SUM(D13:D14)</f>
        <v>0</v>
      </c>
      <c r="E11" s="105">
        <v>0</v>
      </c>
      <c r="F11" s="105">
        <f>SUM(F13:F14)</f>
        <v>0</v>
      </c>
      <c r="G11" s="105">
        <f>SUM(H11:J11)</f>
        <v>0</v>
      </c>
      <c r="H11" s="105">
        <f>SUM(H13:H14)</f>
        <v>0</v>
      </c>
      <c r="I11" s="105">
        <v>0</v>
      </c>
      <c r="J11" s="105">
        <f>SUM(J13:J14)</f>
        <v>0</v>
      </c>
      <c r="K11" s="105">
        <f>SUM(L11:N11)</f>
        <v>0</v>
      </c>
      <c r="L11" s="105">
        <f>SUM(L13:L14)</f>
        <v>0</v>
      </c>
      <c r="M11" s="105">
        <f>SUM(M13:M14)</f>
        <v>0</v>
      </c>
      <c r="N11" s="105">
        <f>SUM(N13:N14)</f>
        <v>0</v>
      </c>
    </row>
    <row r="12" spans="1:14" s="92" customFormat="1" ht="15.75">
      <c r="A12" s="102"/>
      <c r="B12" s="122" t="s">
        <v>213</v>
      </c>
      <c r="C12" s="196"/>
      <c r="D12" s="197"/>
      <c r="E12" s="197"/>
      <c r="F12" s="198"/>
      <c r="G12" s="199"/>
      <c r="H12" s="197"/>
      <c r="I12" s="197"/>
      <c r="J12" s="198"/>
      <c r="K12" s="196"/>
      <c r="L12" s="197"/>
      <c r="M12" s="197"/>
      <c r="N12" s="198"/>
    </row>
    <row r="13" spans="1:14" s="92" customFormat="1" ht="15.75">
      <c r="A13" s="104"/>
      <c r="B13" s="123" t="s">
        <v>387</v>
      </c>
      <c r="C13" s="135">
        <f>SUM(D13:F13)</f>
        <v>0</v>
      </c>
      <c r="D13" s="105"/>
      <c r="E13" s="105">
        <v>0</v>
      </c>
      <c r="F13" s="136">
        <v>0</v>
      </c>
      <c r="G13" s="127">
        <f>SUM(H13:J13)</f>
        <v>0</v>
      </c>
      <c r="H13" s="105">
        <v>0</v>
      </c>
      <c r="I13" s="105">
        <v>0</v>
      </c>
      <c r="J13" s="136">
        <v>0</v>
      </c>
      <c r="K13" s="135">
        <f>SUM(L13:N13)</f>
        <v>0</v>
      </c>
      <c r="L13" s="105">
        <v>0</v>
      </c>
      <c r="M13" s="105">
        <v>0</v>
      </c>
      <c r="N13" s="136">
        <v>0</v>
      </c>
    </row>
    <row r="14" spans="1:14" s="92" customFormat="1" ht="15.75">
      <c r="A14" s="104"/>
      <c r="B14" s="123" t="s">
        <v>388</v>
      </c>
      <c r="C14" s="135">
        <f>SUM(D14:F14)</f>
        <v>0</v>
      </c>
      <c r="D14" s="105"/>
      <c r="E14" s="105">
        <v>0</v>
      </c>
      <c r="F14" s="136">
        <v>0</v>
      </c>
      <c r="G14" s="127">
        <f>SUM(H14:J14)</f>
        <v>0</v>
      </c>
      <c r="H14" s="105">
        <v>0</v>
      </c>
      <c r="I14" s="105">
        <v>0</v>
      </c>
      <c r="J14" s="136">
        <v>0</v>
      </c>
      <c r="K14" s="135">
        <f>SUM(L14:N14)</f>
        <v>0</v>
      </c>
      <c r="L14" s="105">
        <v>0</v>
      </c>
      <c r="M14" s="105">
        <v>0</v>
      </c>
      <c r="N14" s="136">
        <v>0</v>
      </c>
    </row>
    <row r="15" spans="1:14" s="92" customFormat="1" ht="31.5">
      <c r="A15" s="100">
        <v>3</v>
      </c>
      <c r="B15" s="114" t="s">
        <v>383</v>
      </c>
      <c r="C15" s="131">
        <f>SUM(D15:F15)</f>
        <v>13</v>
      </c>
      <c r="D15" s="101">
        <f>SUM(D17:D18)</f>
        <v>3</v>
      </c>
      <c r="E15" s="101">
        <v>10</v>
      </c>
      <c r="F15" s="132">
        <f>SUM(F17:F18)</f>
        <v>0</v>
      </c>
      <c r="G15" s="125">
        <f>SUM(H15:J15)</f>
        <v>4</v>
      </c>
      <c r="H15" s="101">
        <f>SUM(H17:H18)</f>
        <v>0</v>
      </c>
      <c r="I15" s="101">
        <v>4</v>
      </c>
      <c r="J15" s="132">
        <f>SUM(J17:J18)</f>
        <v>0</v>
      </c>
      <c r="K15" s="131">
        <f>SUM(L15:N15)</f>
        <v>0</v>
      </c>
      <c r="L15" s="101">
        <f>SUM(L17:L18)</f>
        <v>0</v>
      </c>
      <c r="M15" s="101">
        <f>SUM(M17:M18)</f>
        <v>0</v>
      </c>
      <c r="N15" s="132">
        <f>SUM(N17:N18)</f>
        <v>0</v>
      </c>
    </row>
    <row r="16" spans="1:14" s="92" customFormat="1" ht="15.75">
      <c r="A16" s="102"/>
      <c r="B16" s="122" t="s">
        <v>213</v>
      </c>
      <c r="C16" s="133"/>
      <c r="D16" s="103"/>
      <c r="E16" s="103"/>
      <c r="F16" s="134"/>
      <c r="G16" s="126"/>
      <c r="H16" s="103">
        <v>0</v>
      </c>
      <c r="I16" s="103"/>
      <c r="J16" s="134"/>
      <c r="K16" s="133"/>
      <c r="L16" s="103"/>
      <c r="M16" s="103"/>
      <c r="N16" s="134"/>
    </row>
    <row r="17" spans="1:14" s="92" customFormat="1" ht="15.75">
      <c r="A17" s="104"/>
      <c r="B17" s="123" t="s">
        <v>387</v>
      </c>
      <c r="C17" s="135">
        <f>SUM(D17:F17)</f>
        <v>13</v>
      </c>
      <c r="D17" s="105">
        <v>3</v>
      </c>
      <c r="E17" s="105">
        <v>10</v>
      </c>
      <c r="F17" s="136">
        <v>0</v>
      </c>
      <c r="G17" s="127">
        <f>SUM(H17:J17)</f>
        <v>4</v>
      </c>
      <c r="H17" s="105">
        <v>0</v>
      </c>
      <c r="I17" s="105">
        <v>4</v>
      </c>
      <c r="J17" s="136">
        <v>0</v>
      </c>
      <c r="K17" s="135">
        <f>SUM(L17:N17)</f>
        <v>0</v>
      </c>
      <c r="L17" s="105">
        <v>0</v>
      </c>
      <c r="M17" s="105">
        <v>0</v>
      </c>
      <c r="N17" s="136">
        <v>0</v>
      </c>
    </row>
    <row r="18" spans="1:14" s="92" customFormat="1" ht="15.75">
      <c r="A18" s="104"/>
      <c r="B18" s="123" t="s">
        <v>388</v>
      </c>
      <c r="C18" s="135">
        <f>SUM(D18:F18)</f>
        <v>0</v>
      </c>
      <c r="D18" s="105">
        <v>0</v>
      </c>
      <c r="E18" s="105">
        <v>0</v>
      </c>
      <c r="F18" s="136">
        <v>0</v>
      </c>
      <c r="G18" s="127">
        <f>SUM(H18:J18)</f>
        <v>0</v>
      </c>
      <c r="H18" s="105">
        <v>0</v>
      </c>
      <c r="I18" s="105">
        <v>0</v>
      </c>
      <c r="J18" s="136">
        <v>0</v>
      </c>
      <c r="K18" s="135">
        <f>SUM(L18:N18)</f>
        <v>0</v>
      </c>
      <c r="L18" s="105">
        <v>0</v>
      </c>
      <c r="M18" s="105">
        <v>0</v>
      </c>
      <c r="N18" s="136">
        <v>0</v>
      </c>
    </row>
    <row r="19" spans="1:14" s="92" customFormat="1" ht="15.75">
      <c r="A19" s="100">
        <v>4</v>
      </c>
      <c r="B19" s="114" t="s">
        <v>384</v>
      </c>
      <c r="C19" s="131"/>
      <c r="E19" s="101"/>
      <c r="F19" s="132"/>
      <c r="G19" s="125"/>
      <c r="H19" s="105">
        <v>0</v>
      </c>
      <c r="I19" s="101"/>
      <c r="J19" s="132"/>
      <c r="K19" s="131"/>
      <c r="L19" s="101"/>
      <c r="M19" s="101"/>
      <c r="N19" s="132"/>
    </row>
    <row r="20" spans="1:14" s="92" customFormat="1" ht="15.75">
      <c r="A20" s="102"/>
      <c r="B20" s="122" t="s">
        <v>385</v>
      </c>
      <c r="C20" s="133"/>
      <c r="D20" s="103"/>
      <c r="E20" s="103"/>
      <c r="F20" s="134"/>
      <c r="G20" s="126"/>
      <c r="H20" s="105">
        <v>0</v>
      </c>
      <c r="I20" s="103"/>
      <c r="J20" s="134"/>
      <c r="K20" s="133"/>
      <c r="L20" s="103"/>
      <c r="M20" s="103"/>
      <c r="N20" s="134"/>
    </row>
    <row r="21" spans="1:14" s="92" customFormat="1" ht="15.75">
      <c r="A21" s="104"/>
      <c r="B21" s="123" t="s">
        <v>390</v>
      </c>
      <c r="C21" s="135"/>
      <c r="D21" s="101">
        <v>156.7</v>
      </c>
      <c r="E21" s="105">
        <v>154.24</v>
      </c>
      <c r="F21" s="136">
        <v>0</v>
      </c>
      <c r="G21" s="127"/>
      <c r="H21" s="105">
        <v>0</v>
      </c>
      <c r="I21" s="105">
        <v>136.67</v>
      </c>
      <c r="J21" s="136">
        <v>0</v>
      </c>
      <c r="K21" s="135">
        <v>0</v>
      </c>
      <c r="L21" s="105">
        <v>0</v>
      </c>
      <c r="M21" s="105">
        <v>0</v>
      </c>
      <c r="N21" s="136">
        <v>0</v>
      </c>
    </row>
    <row r="22" spans="1:14" s="92" customFormat="1" ht="15.75">
      <c r="A22" s="104"/>
      <c r="B22" s="124" t="s">
        <v>391</v>
      </c>
      <c r="C22" s="135"/>
      <c r="D22" s="105">
        <v>0</v>
      </c>
      <c r="E22" s="105">
        <v>0</v>
      </c>
      <c r="F22" s="136">
        <v>0</v>
      </c>
      <c r="G22" s="127"/>
      <c r="H22" s="105">
        <v>0</v>
      </c>
      <c r="I22" s="105">
        <v>0</v>
      </c>
      <c r="J22" s="136">
        <v>0</v>
      </c>
      <c r="K22" s="135">
        <v>0</v>
      </c>
      <c r="L22" s="105">
        <v>0</v>
      </c>
      <c r="M22" s="105">
        <v>0</v>
      </c>
      <c r="N22" s="136">
        <v>0</v>
      </c>
    </row>
    <row r="23" spans="1:14" s="92" customFormat="1" ht="15.75">
      <c r="A23" s="100">
        <v>5</v>
      </c>
      <c r="B23" s="114" t="s">
        <v>386</v>
      </c>
      <c r="C23" s="131"/>
      <c r="D23" s="101"/>
      <c r="E23" s="101"/>
      <c r="F23" s="132"/>
      <c r="G23" s="125"/>
      <c r="H23" s="105">
        <v>0</v>
      </c>
      <c r="I23" s="101"/>
      <c r="J23" s="132"/>
      <c r="K23" s="131"/>
      <c r="L23" s="101"/>
      <c r="M23" s="101"/>
      <c r="N23" s="132"/>
    </row>
    <row r="24" spans="1:14" s="92" customFormat="1" ht="15.75">
      <c r="A24" s="102"/>
      <c r="B24" s="122" t="s">
        <v>385</v>
      </c>
      <c r="C24" s="133"/>
      <c r="D24" s="103"/>
      <c r="E24" s="103"/>
      <c r="F24" s="134"/>
      <c r="G24" s="126"/>
      <c r="H24" s="105">
        <v>0</v>
      </c>
      <c r="I24" s="103"/>
      <c r="J24" s="134"/>
      <c r="K24" s="133"/>
      <c r="L24" s="103"/>
      <c r="M24" s="103"/>
      <c r="N24" s="134"/>
    </row>
    <row r="25" spans="1:14" s="92" customFormat="1" ht="15.75">
      <c r="A25" s="104"/>
      <c r="B25" s="123" t="s">
        <v>390</v>
      </c>
      <c r="C25" s="135"/>
      <c r="D25" s="105">
        <v>144.6</v>
      </c>
      <c r="E25" s="105">
        <v>139.47</v>
      </c>
      <c r="F25" s="136">
        <v>0</v>
      </c>
      <c r="G25" s="127"/>
      <c r="H25" s="105">
        <v>0</v>
      </c>
      <c r="I25" s="105">
        <v>131.79</v>
      </c>
      <c r="J25" s="136">
        <v>0</v>
      </c>
      <c r="K25" s="135">
        <v>0</v>
      </c>
      <c r="L25" s="105">
        <v>0</v>
      </c>
      <c r="M25" s="105">
        <v>0</v>
      </c>
      <c r="N25" s="136">
        <v>0</v>
      </c>
    </row>
    <row r="26" spans="1:14" s="92" customFormat="1" ht="15.75">
      <c r="A26" s="104"/>
      <c r="B26" s="124" t="s">
        <v>391</v>
      </c>
      <c r="C26" s="135"/>
      <c r="D26" s="105">
        <v>0</v>
      </c>
      <c r="E26" s="105"/>
      <c r="F26" s="136">
        <v>0</v>
      </c>
      <c r="G26" s="127"/>
      <c r="H26" s="105">
        <v>0</v>
      </c>
      <c r="I26" s="105"/>
      <c r="J26" s="136">
        <v>0</v>
      </c>
      <c r="K26" s="135">
        <v>0</v>
      </c>
      <c r="L26" s="105">
        <v>0</v>
      </c>
      <c r="M26" s="105">
        <v>0</v>
      </c>
      <c r="N26" s="136">
        <v>0</v>
      </c>
    </row>
    <row r="27" spans="1:14" s="92" customFormat="1" ht="15.75">
      <c r="A27" s="100">
        <v>6</v>
      </c>
      <c r="B27" s="193" t="s">
        <v>392</v>
      </c>
      <c r="C27" s="105"/>
      <c r="D27" s="105"/>
      <c r="E27" s="105">
        <v>147.2</v>
      </c>
      <c r="F27" s="105"/>
      <c r="G27" s="105"/>
      <c r="H27" s="105">
        <v>0</v>
      </c>
      <c r="I27" s="105">
        <v>134.6</v>
      </c>
      <c r="J27" s="105"/>
      <c r="K27" s="105"/>
      <c r="L27" s="105"/>
      <c r="M27" s="105"/>
      <c r="N27" s="105"/>
    </row>
    <row r="28" spans="1:14" s="92" customFormat="1" ht="15.75">
      <c r="A28" s="102"/>
      <c r="B28" s="194" t="s">
        <v>213</v>
      </c>
      <c r="C28" s="105"/>
      <c r="D28" s="105"/>
      <c r="E28" s="105"/>
      <c r="F28" s="105"/>
      <c r="G28" s="105"/>
      <c r="H28" s="105">
        <v>0</v>
      </c>
      <c r="I28" s="105"/>
      <c r="J28" s="105"/>
      <c r="K28" s="105"/>
      <c r="L28" s="105"/>
      <c r="M28" s="105"/>
      <c r="N28" s="105"/>
    </row>
    <row r="29" spans="1:14" s="92" customFormat="1" ht="15.75">
      <c r="A29" s="104"/>
      <c r="B29" s="195" t="s">
        <v>393</v>
      </c>
      <c r="C29" s="105"/>
      <c r="D29" s="105">
        <v>150.9</v>
      </c>
      <c r="E29" s="105">
        <v>147.2</v>
      </c>
      <c r="F29" s="105">
        <v>0</v>
      </c>
      <c r="G29" s="105"/>
      <c r="H29" s="105">
        <v>0</v>
      </c>
      <c r="I29" s="105">
        <v>134.6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</row>
    <row r="30" spans="1:14" s="92" customFormat="1" ht="31.5">
      <c r="A30" s="104"/>
      <c r="B30" s="195" t="s">
        <v>394</v>
      </c>
      <c r="C30" s="105"/>
      <c r="D30" s="105">
        <v>0</v>
      </c>
      <c r="E30" s="105">
        <v>0</v>
      </c>
      <c r="F30" s="105">
        <v>0</v>
      </c>
      <c r="G30" s="105"/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</row>
    <row r="31" spans="1:14" ht="41.25" customHeight="1">
      <c r="A31" s="310" t="s">
        <v>440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</row>
  </sheetData>
  <sheetProtection/>
  <mergeCells count="8">
    <mergeCell ref="A31:N31"/>
    <mergeCell ref="K4:N4"/>
    <mergeCell ref="C3:N3"/>
    <mergeCell ref="A1:N1"/>
    <mergeCell ref="G4:J4"/>
    <mergeCell ref="A3:A5"/>
    <mergeCell ref="B3:B5"/>
    <mergeCell ref="C4:F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pane ySplit="4" topLeftCell="BM5" activePane="bottomLeft" state="frozen"/>
      <selection pane="topLeft" activeCell="A9" sqref="A9:L9"/>
      <selection pane="bottomLeft" activeCell="A1" sqref="A1:F1"/>
    </sheetView>
  </sheetViews>
  <sheetFormatPr defaultColWidth="9.140625" defaultRowHeight="15"/>
  <cols>
    <col min="1" max="1" width="10.7109375" style="44" bestFit="1" customWidth="1"/>
    <col min="2" max="2" width="11.28125" style="44" bestFit="1" customWidth="1"/>
    <col min="3" max="3" width="10.140625" style="44" bestFit="1" customWidth="1"/>
    <col min="4" max="4" width="10.28125" style="44" bestFit="1" customWidth="1"/>
    <col min="5" max="5" width="9.57421875" style="44" bestFit="1" customWidth="1"/>
    <col min="6" max="6" width="84.140625" style="44" customWidth="1"/>
    <col min="7" max="16384" width="9.140625" style="44" customWidth="1"/>
  </cols>
  <sheetData>
    <row r="1" spans="1:12" ht="16.5">
      <c r="A1" s="217" t="s">
        <v>259</v>
      </c>
      <c r="B1" s="217"/>
      <c r="C1" s="217"/>
      <c r="D1" s="217"/>
      <c r="E1" s="217"/>
      <c r="F1" s="217"/>
      <c r="G1" s="80"/>
      <c r="H1" s="80"/>
      <c r="I1" s="80"/>
      <c r="J1" s="80"/>
      <c r="K1" s="80"/>
      <c r="L1" s="80"/>
    </row>
    <row r="2" spans="1:12" ht="16.5">
      <c r="A2" s="217" t="s">
        <v>264</v>
      </c>
      <c r="B2" s="217"/>
      <c r="C2" s="217"/>
      <c r="D2" s="217"/>
      <c r="E2" s="217"/>
      <c r="F2" s="217"/>
      <c r="G2" s="80"/>
      <c r="H2" s="80"/>
      <c r="I2" s="80"/>
      <c r="J2" s="80"/>
      <c r="K2" s="80"/>
      <c r="L2" s="80"/>
    </row>
    <row r="4" spans="1:6" ht="26.25" customHeight="1">
      <c r="A4" s="81" t="s">
        <v>253</v>
      </c>
      <c r="B4" s="82" t="s">
        <v>254</v>
      </c>
      <c r="C4" s="81" t="s">
        <v>255</v>
      </c>
      <c r="D4" s="81" t="s">
        <v>256</v>
      </c>
      <c r="E4" s="71" t="s">
        <v>267</v>
      </c>
      <c r="F4" s="81" t="s">
        <v>258</v>
      </c>
    </row>
    <row r="5" spans="1:6" ht="67.5" customHeight="1">
      <c r="A5" s="325" t="s">
        <v>257</v>
      </c>
      <c r="B5" s="82" t="s">
        <v>461</v>
      </c>
      <c r="C5" s="335"/>
      <c r="D5" s="328" t="s">
        <v>262</v>
      </c>
      <c r="E5" s="328"/>
      <c r="F5" s="333" t="s">
        <v>266</v>
      </c>
    </row>
    <row r="6" spans="1:6" ht="67.5" customHeight="1">
      <c r="A6" s="327"/>
      <c r="B6" s="83" t="s">
        <v>462</v>
      </c>
      <c r="C6" s="336"/>
      <c r="D6" s="330"/>
      <c r="E6" s="330"/>
      <c r="F6" s="334"/>
    </row>
    <row r="7" spans="1:6" ht="17.25" customHeight="1">
      <c r="A7" s="82" t="s">
        <v>297</v>
      </c>
      <c r="B7" s="331" t="s">
        <v>263</v>
      </c>
      <c r="C7" s="328" t="s">
        <v>262</v>
      </c>
      <c r="D7" s="328"/>
      <c r="E7" s="328" t="s">
        <v>262</v>
      </c>
      <c r="F7" s="323" t="s">
        <v>265</v>
      </c>
    </row>
    <row r="8" spans="1:6" ht="17.25" customHeight="1">
      <c r="A8" s="84" t="s">
        <v>298</v>
      </c>
      <c r="B8" s="331"/>
      <c r="C8" s="329"/>
      <c r="D8" s="329"/>
      <c r="E8" s="329"/>
      <c r="F8" s="332"/>
    </row>
    <row r="9" spans="1:6" ht="17.25" customHeight="1">
      <c r="A9" s="84" t="s">
        <v>260</v>
      </c>
      <c r="B9" s="331"/>
      <c r="C9" s="329"/>
      <c r="D9" s="329"/>
      <c r="E9" s="329"/>
      <c r="F9" s="332"/>
    </row>
    <row r="10" spans="1:6" ht="17.25" customHeight="1">
      <c r="A10" s="84" t="s">
        <v>261</v>
      </c>
      <c r="B10" s="331"/>
      <c r="C10" s="329"/>
      <c r="D10" s="329"/>
      <c r="E10" s="329"/>
      <c r="F10" s="332"/>
    </row>
    <row r="11" spans="1:6" ht="32.25" customHeight="1">
      <c r="A11" s="325" t="s">
        <v>299</v>
      </c>
      <c r="B11" s="82" t="s">
        <v>463</v>
      </c>
      <c r="C11" s="328"/>
      <c r="D11" s="328"/>
      <c r="E11" s="328"/>
      <c r="F11" s="323" t="s">
        <v>316</v>
      </c>
    </row>
    <row r="12" spans="1:6" ht="32.25" customHeight="1">
      <c r="A12" s="326"/>
      <c r="B12" s="84" t="s">
        <v>464</v>
      </c>
      <c r="C12" s="329"/>
      <c r="D12" s="329"/>
      <c r="E12" s="329"/>
      <c r="F12" s="332"/>
    </row>
    <row r="13" spans="1:6" ht="32.25" customHeight="1">
      <c r="A13" s="327"/>
      <c r="B13" s="83" t="s">
        <v>260</v>
      </c>
      <c r="C13" s="330"/>
      <c r="D13" s="330"/>
      <c r="E13" s="330"/>
      <c r="F13" s="324"/>
    </row>
    <row r="14" spans="1:6" ht="25.5" customHeight="1">
      <c r="A14" s="325" t="s">
        <v>300</v>
      </c>
      <c r="B14" s="82" t="s">
        <v>465</v>
      </c>
      <c r="C14" s="328"/>
      <c r="D14" s="328"/>
      <c r="E14" s="328"/>
      <c r="F14" s="323" t="s">
        <v>317</v>
      </c>
    </row>
    <row r="15" spans="1:6" ht="25.5" customHeight="1">
      <c r="A15" s="327"/>
      <c r="B15" s="83" t="s">
        <v>298</v>
      </c>
      <c r="C15" s="330"/>
      <c r="D15" s="330"/>
      <c r="E15" s="330"/>
      <c r="F15" s="324"/>
    </row>
    <row r="16" spans="1:6" ht="15.75">
      <c r="A16" s="81" t="s">
        <v>301</v>
      </c>
      <c r="B16" s="81" t="s">
        <v>466</v>
      </c>
      <c r="C16" s="81"/>
      <c r="D16" s="81"/>
      <c r="E16" s="81"/>
      <c r="F16" s="67" t="s">
        <v>276</v>
      </c>
    </row>
    <row r="17" spans="1:6" ht="15.75">
      <c r="A17" s="85"/>
      <c r="B17" s="85"/>
      <c r="C17" s="85"/>
      <c r="D17" s="85"/>
      <c r="E17" s="85"/>
      <c r="F17" s="85"/>
    </row>
    <row r="18" spans="1:6" ht="15.75">
      <c r="A18" s="85"/>
      <c r="B18" s="85"/>
      <c r="C18" s="85"/>
      <c r="D18" s="85"/>
      <c r="E18" s="85"/>
      <c r="F18" s="85"/>
    </row>
    <row r="19" spans="1:6" ht="15.75">
      <c r="A19" s="85"/>
      <c r="B19" s="85"/>
      <c r="C19" s="85"/>
      <c r="D19" s="85"/>
      <c r="E19" s="85"/>
      <c r="F19" s="85"/>
    </row>
    <row r="20" spans="1:6" ht="15.75">
      <c r="A20" s="85"/>
      <c r="B20" s="85"/>
      <c r="C20" s="85"/>
      <c r="D20" s="85"/>
      <c r="E20" s="85"/>
      <c r="F20" s="85"/>
    </row>
    <row r="21" spans="1:6" ht="15.75">
      <c r="A21" s="85"/>
      <c r="B21" s="85"/>
      <c r="C21" s="85"/>
      <c r="D21" s="85"/>
      <c r="E21" s="85"/>
      <c r="F21" s="85"/>
    </row>
    <row r="22" spans="1:6" ht="15.75">
      <c r="A22" s="85"/>
      <c r="B22" s="85"/>
      <c r="C22" s="85"/>
      <c r="D22" s="85"/>
      <c r="E22" s="85"/>
      <c r="F22" s="85"/>
    </row>
    <row r="23" spans="1:6" ht="15.75">
      <c r="A23" s="85"/>
      <c r="B23" s="85"/>
      <c r="C23" s="85"/>
      <c r="D23" s="85"/>
      <c r="E23" s="85"/>
      <c r="F23" s="85"/>
    </row>
    <row r="24" spans="1:6" ht="15.75">
      <c r="A24" s="85"/>
      <c r="B24" s="85"/>
      <c r="C24" s="85"/>
      <c r="D24" s="85"/>
      <c r="E24" s="85"/>
      <c r="F24" s="85"/>
    </row>
    <row r="25" spans="1:6" ht="15.75">
      <c r="A25" s="85"/>
      <c r="B25" s="85"/>
      <c r="C25" s="85"/>
      <c r="D25" s="85"/>
      <c r="E25" s="85"/>
      <c r="F25" s="85"/>
    </row>
    <row r="26" spans="1:6" ht="15.75">
      <c r="A26" s="85"/>
      <c r="B26" s="85"/>
      <c r="C26" s="85"/>
      <c r="D26" s="85"/>
      <c r="E26" s="85"/>
      <c r="F26" s="85"/>
    </row>
    <row r="27" spans="1:6" ht="15.75">
      <c r="A27" s="85"/>
      <c r="B27" s="85"/>
      <c r="C27" s="85"/>
      <c r="D27" s="85"/>
      <c r="E27" s="85"/>
      <c r="F27" s="85"/>
    </row>
    <row r="28" spans="1:6" ht="15.75">
      <c r="A28" s="85"/>
      <c r="B28" s="85"/>
      <c r="C28" s="85"/>
      <c r="D28" s="85"/>
      <c r="E28" s="85"/>
      <c r="F28" s="85"/>
    </row>
    <row r="29" spans="1:6" ht="15.75">
      <c r="A29" s="85"/>
      <c r="B29" s="85"/>
      <c r="C29" s="85"/>
      <c r="D29" s="85"/>
      <c r="E29" s="85"/>
      <c r="F29" s="85"/>
    </row>
    <row r="30" spans="1:6" ht="15.75">
      <c r="A30" s="85"/>
      <c r="B30" s="85"/>
      <c r="C30" s="85"/>
      <c r="D30" s="85"/>
      <c r="E30" s="85"/>
      <c r="F30" s="85"/>
    </row>
    <row r="31" spans="1:6" ht="15.75">
      <c r="A31" s="85"/>
      <c r="B31" s="85"/>
      <c r="C31" s="85"/>
      <c r="D31" s="85"/>
      <c r="E31" s="85"/>
      <c r="F31" s="85"/>
    </row>
    <row r="32" spans="1:6" ht="15.75">
      <c r="A32" s="85"/>
      <c r="B32" s="85"/>
      <c r="C32" s="85"/>
      <c r="D32" s="85"/>
      <c r="E32" s="85"/>
      <c r="F32" s="85"/>
    </row>
    <row r="33" spans="1:6" ht="15.75">
      <c r="A33" s="85"/>
      <c r="B33" s="85"/>
      <c r="C33" s="85"/>
      <c r="D33" s="85"/>
      <c r="E33" s="85"/>
      <c r="F33" s="85"/>
    </row>
    <row r="34" spans="1:6" ht="15.75">
      <c r="A34" s="85"/>
      <c r="B34" s="85"/>
      <c r="C34" s="85"/>
      <c r="D34" s="85"/>
      <c r="E34" s="85"/>
      <c r="F34" s="85"/>
    </row>
    <row r="35" spans="1:6" ht="15.75">
      <c r="A35" s="85"/>
      <c r="B35" s="85"/>
      <c r="C35" s="85"/>
      <c r="D35" s="85"/>
      <c r="E35" s="85"/>
      <c r="F35" s="85"/>
    </row>
    <row r="36" spans="1:6" ht="15.75">
      <c r="A36" s="85"/>
      <c r="B36" s="85"/>
      <c r="C36" s="85"/>
      <c r="D36" s="85"/>
      <c r="E36" s="85"/>
      <c r="F36" s="85"/>
    </row>
    <row r="37" spans="1:6" ht="15.75">
      <c r="A37" s="85"/>
      <c r="B37" s="85"/>
      <c r="C37" s="85"/>
      <c r="D37" s="85"/>
      <c r="E37" s="85"/>
      <c r="F37" s="85"/>
    </row>
    <row r="38" spans="1:6" ht="15.75">
      <c r="A38" s="85"/>
      <c r="B38" s="85"/>
      <c r="C38" s="85"/>
      <c r="D38" s="85"/>
      <c r="E38" s="85"/>
      <c r="F38" s="85"/>
    </row>
    <row r="39" spans="1:6" ht="15.75">
      <c r="A39" s="85"/>
      <c r="B39" s="85"/>
      <c r="C39" s="85"/>
      <c r="D39" s="85"/>
      <c r="E39" s="85"/>
      <c r="F39" s="85"/>
    </row>
    <row r="40" spans="1:6" ht="15.75">
      <c r="A40" s="85"/>
      <c r="B40" s="85"/>
      <c r="C40" s="85"/>
      <c r="D40" s="85"/>
      <c r="E40" s="85"/>
      <c r="F40" s="85"/>
    </row>
    <row r="41" spans="1:6" ht="15.75">
      <c r="A41" s="85"/>
      <c r="B41" s="85"/>
      <c r="C41" s="85"/>
      <c r="D41" s="85"/>
      <c r="E41" s="85"/>
      <c r="F41" s="85"/>
    </row>
    <row r="42" spans="1:6" ht="15.75">
      <c r="A42" s="85"/>
      <c r="B42" s="85"/>
      <c r="C42" s="85"/>
      <c r="D42" s="85"/>
      <c r="E42" s="85"/>
      <c r="F42" s="85"/>
    </row>
    <row r="43" spans="1:6" ht="15.75">
      <c r="A43" s="85"/>
      <c r="B43" s="85"/>
      <c r="C43" s="85"/>
      <c r="D43" s="85"/>
      <c r="E43" s="85"/>
      <c r="F43" s="85"/>
    </row>
    <row r="44" spans="1:6" ht="15.75">
      <c r="A44" s="85"/>
      <c r="B44" s="85"/>
      <c r="C44" s="85"/>
      <c r="D44" s="85"/>
      <c r="E44" s="85"/>
      <c r="F44" s="85"/>
    </row>
    <row r="45" spans="1:6" ht="15.75">
      <c r="A45" s="85"/>
      <c r="B45" s="85"/>
      <c r="C45" s="85"/>
      <c r="D45" s="85"/>
      <c r="E45" s="85"/>
      <c r="F45" s="85"/>
    </row>
    <row r="46" spans="1:6" ht="15.75">
      <c r="A46" s="85"/>
      <c r="B46" s="85"/>
      <c r="C46" s="85"/>
      <c r="D46" s="85"/>
      <c r="E46" s="85"/>
      <c r="F46" s="85"/>
    </row>
    <row r="47" spans="1:6" ht="15.75">
      <c r="A47" s="85"/>
      <c r="B47" s="85"/>
      <c r="C47" s="85"/>
      <c r="D47" s="85"/>
      <c r="E47" s="85"/>
      <c r="F47" s="85"/>
    </row>
    <row r="48" spans="1:6" ht="15.75">
      <c r="A48" s="85"/>
      <c r="B48" s="85"/>
      <c r="C48" s="85"/>
      <c r="D48" s="85"/>
      <c r="E48" s="85"/>
      <c r="F48" s="85"/>
    </row>
    <row r="49" spans="1:6" ht="15.75">
      <c r="A49" s="85"/>
      <c r="B49" s="85"/>
      <c r="C49" s="85"/>
      <c r="D49" s="85"/>
      <c r="E49" s="85"/>
      <c r="F49" s="85"/>
    </row>
    <row r="50" spans="1:6" ht="15.75">
      <c r="A50" s="85"/>
      <c r="B50" s="85"/>
      <c r="C50" s="85"/>
      <c r="D50" s="85"/>
      <c r="E50" s="85"/>
      <c r="F50" s="85"/>
    </row>
    <row r="51" spans="1:6" ht="15.75">
      <c r="A51" s="85"/>
      <c r="B51" s="85"/>
      <c r="C51" s="85"/>
      <c r="D51" s="85"/>
      <c r="E51" s="85"/>
      <c r="F51" s="85"/>
    </row>
    <row r="52" spans="1:6" ht="15.75">
      <c r="A52" s="85"/>
      <c r="B52" s="85"/>
      <c r="C52" s="85"/>
      <c r="D52" s="85"/>
      <c r="E52" s="85"/>
      <c r="F52" s="85"/>
    </row>
    <row r="53" spans="1:6" ht="15.75">
      <c r="A53" s="85"/>
      <c r="B53" s="85"/>
      <c r="C53" s="85"/>
      <c r="D53" s="85"/>
      <c r="E53" s="85"/>
      <c r="F53" s="85"/>
    </row>
    <row r="54" spans="1:6" ht="15.75">
      <c r="A54" s="85"/>
      <c r="B54" s="85"/>
      <c r="C54" s="85"/>
      <c r="D54" s="85"/>
      <c r="E54" s="85"/>
      <c r="F54" s="85"/>
    </row>
    <row r="55" spans="1:6" ht="15.75">
      <c r="A55" s="85"/>
      <c r="B55" s="85"/>
      <c r="C55" s="85"/>
      <c r="D55" s="85"/>
      <c r="E55" s="85"/>
      <c r="F55" s="85"/>
    </row>
    <row r="56" spans="1:6" ht="15.75">
      <c r="A56" s="85"/>
      <c r="B56" s="85"/>
      <c r="C56" s="85"/>
      <c r="D56" s="85"/>
      <c r="E56" s="85"/>
      <c r="F56" s="85"/>
    </row>
    <row r="57" spans="1:6" ht="15.75">
      <c r="A57" s="85"/>
      <c r="B57" s="85"/>
      <c r="C57" s="85"/>
      <c r="D57" s="85"/>
      <c r="E57" s="85"/>
      <c r="F57" s="85"/>
    </row>
    <row r="58" spans="1:6" ht="15.75">
      <c r="A58" s="85"/>
      <c r="B58" s="85"/>
      <c r="C58" s="85"/>
      <c r="D58" s="85"/>
      <c r="E58" s="85"/>
      <c r="F58" s="85"/>
    </row>
    <row r="59" spans="1:6" ht="15.75">
      <c r="A59" s="85"/>
      <c r="B59" s="85"/>
      <c r="C59" s="85"/>
      <c r="D59" s="85"/>
      <c r="E59" s="85"/>
      <c r="F59" s="85"/>
    </row>
    <row r="60" spans="1:6" ht="15.75">
      <c r="A60" s="85"/>
      <c r="B60" s="85"/>
      <c r="C60" s="85"/>
      <c r="D60" s="85"/>
      <c r="E60" s="85"/>
      <c r="F60" s="85"/>
    </row>
    <row r="61" spans="1:6" ht="15.75">
      <c r="A61" s="85"/>
      <c r="B61" s="85"/>
      <c r="C61" s="85"/>
      <c r="D61" s="85"/>
      <c r="E61" s="85"/>
      <c r="F61" s="85"/>
    </row>
    <row r="62" spans="1:6" ht="15.75">
      <c r="A62" s="85"/>
      <c r="B62" s="85"/>
      <c r="C62" s="85"/>
      <c r="D62" s="85"/>
      <c r="E62" s="85"/>
      <c r="F62" s="85"/>
    </row>
    <row r="63" spans="1:6" ht="15.75">
      <c r="A63" s="85"/>
      <c r="B63" s="85"/>
      <c r="C63" s="85"/>
      <c r="D63" s="85"/>
      <c r="E63" s="85"/>
      <c r="F63" s="85"/>
    </row>
    <row r="64" spans="1:6" ht="15.75">
      <c r="A64" s="85"/>
      <c r="B64" s="85"/>
      <c r="C64" s="85"/>
      <c r="D64" s="85"/>
      <c r="E64" s="85"/>
      <c r="F64" s="85"/>
    </row>
    <row r="65" spans="1:6" ht="15.75">
      <c r="A65" s="85"/>
      <c r="B65" s="85"/>
      <c r="C65" s="85"/>
      <c r="D65" s="85"/>
      <c r="E65" s="85"/>
      <c r="F65" s="85"/>
    </row>
    <row r="66" spans="1:6" ht="15.75">
      <c r="A66" s="85"/>
      <c r="B66" s="85"/>
      <c r="C66" s="85"/>
      <c r="D66" s="85"/>
      <c r="E66" s="85"/>
      <c r="F66" s="85"/>
    </row>
    <row r="67" spans="1:6" ht="15.75">
      <c r="A67" s="85"/>
      <c r="B67" s="85"/>
      <c r="C67" s="85"/>
      <c r="D67" s="85"/>
      <c r="E67" s="85"/>
      <c r="F67" s="85"/>
    </row>
    <row r="68" spans="1:6" ht="15.75">
      <c r="A68" s="85"/>
      <c r="B68" s="85"/>
      <c r="C68" s="85"/>
      <c r="D68" s="85"/>
      <c r="E68" s="85"/>
      <c r="F68" s="85"/>
    </row>
    <row r="69" spans="1:6" ht="15.75">
      <c r="A69" s="85"/>
      <c r="B69" s="85"/>
      <c r="C69" s="85"/>
      <c r="D69" s="85"/>
      <c r="E69" s="85"/>
      <c r="F69" s="85"/>
    </row>
    <row r="70" spans="1:6" ht="15.75">
      <c r="A70" s="85"/>
      <c r="B70" s="85"/>
      <c r="C70" s="85"/>
      <c r="D70" s="85"/>
      <c r="E70" s="85"/>
      <c r="F70" s="85"/>
    </row>
    <row r="71" spans="1:6" ht="15.75">
      <c r="A71" s="85"/>
      <c r="B71" s="85"/>
      <c r="C71" s="85"/>
      <c r="D71" s="85"/>
      <c r="E71" s="85"/>
      <c r="F71" s="85"/>
    </row>
    <row r="72" spans="1:6" ht="15.75">
      <c r="A72" s="85"/>
      <c r="B72" s="85"/>
      <c r="C72" s="85"/>
      <c r="D72" s="85"/>
      <c r="E72" s="85"/>
      <c r="F72" s="85"/>
    </row>
    <row r="73" spans="1:6" ht="15.75">
      <c r="A73" s="85"/>
      <c r="B73" s="85"/>
      <c r="C73" s="85"/>
      <c r="D73" s="85"/>
      <c r="E73" s="85"/>
      <c r="F73" s="85"/>
    </row>
    <row r="74" spans="1:6" ht="15.75">
      <c r="A74" s="85"/>
      <c r="B74" s="85"/>
      <c r="C74" s="85"/>
      <c r="D74" s="85"/>
      <c r="E74" s="85"/>
      <c r="F74" s="85"/>
    </row>
    <row r="75" spans="1:6" ht="15.75">
      <c r="A75" s="85"/>
      <c r="B75" s="85"/>
      <c r="C75" s="85"/>
      <c r="D75" s="85"/>
      <c r="E75" s="85"/>
      <c r="F75" s="85"/>
    </row>
    <row r="76" spans="1:6" ht="15.75">
      <c r="A76" s="85"/>
      <c r="B76" s="85"/>
      <c r="C76" s="85"/>
      <c r="D76" s="85"/>
      <c r="E76" s="85"/>
      <c r="F76" s="85"/>
    </row>
  </sheetData>
  <sheetProtection/>
  <mergeCells count="22">
    <mergeCell ref="C5:C6"/>
    <mergeCell ref="D5:D6"/>
    <mergeCell ref="E11:E13"/>
    <mergeCell ref="F11:F13"/>
    <mergeCell ref="A1:F1"/>
    <mergeCell ref="A2:F2"/>
    <mergeCell ref="B7:B10"/>
    <mergeCell ref="C7:C10"/>
    <mergeCell ref="D7:D10"/>
    <mergeCell ref="E7:E10"/>
    <mergeCell ref="F7:F10"/>
    <mergeCell ref="A5:A6"/>
    <mergeCell ref="E5:E6"/>
    <mergeCell ref="F5:F6"/>
    <mergeCell ref="F14:F15"/>
    <mergeCell ref="A11:A13"/>
    <mergeCell ref="C11:C13"/>
    <mergeCell ref="D11:D13"/>
    <mergeCell ref="A14:A15"/>
    <mergeCell ref="C14:C15"/>
    <mergeCell ref="D14:D15"/>
    <mergeCell ref="E14:E15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2019-04-11T12:08:10Z</cp:lastPrinted>
  <dcterms:created xsi:type="dcterms:W3CDTF">2006-09-16T00:00:00Z</dcterms:created>
  <dcterms:modified xsi:type="dcterms:W3CDTF">2019-07-16T07:49:33Z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