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2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Раздел VIII" sheetId="9" r:id="rId9"/>
    <sheet name="Комментарии" sheetId="10" r:id="rId10"/>
    <sheet name="Список" sheetId="11" state="hidden" r:id="rId11"/>
  </sheets>
  <externalReferences>
    <externalReference r:id="rId14"/>
    <externalReference r:id="rId15"/>
  </externalReferences>
  <definedNames>
    <definedName name="Год" localSheetId="9">'[1]Список'!$E$1:$E$14</definedName>
    <definedName name="Год" localSheetId="1">'[1]Список'!$E$1:$E$14</definedName>
    <definedName name="Год">'Список'!$E$1:$E$14</definedName>
    <definedName name="Годы" localSheetId="9">'[1]Список'!$B$1:$B$14</definedName>
    <definedName name="Годы" localSheetId="1">'[1]Список'!$B$1:$B$14</definedName>
    <definedName name="Годы">'Список'!$B$1:$B$14</definedName>
    <definedName name="Дата" localSheetId="9">'[1]Список'!$D$1:$D$57</definedName>
    <definedName name="Дата" localSheetId="1">'[1]Список'!$D$1:$D$57</definedName>
    <definedName name="Дата">'Список'!$D$1:$D$57</definedName>
    <definedName name="_xlnm.Print_Titles" localSheetId="9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5">'Раздел V'!$4:$6</definedName>
    <definedName name="_xlnm.Print_Titles" localSheetId="6">'Раздел VI'!$5:$6</definedName>
    <definedName name="Месяцы" localSheetId="9">'[1]Список'!$A$1:$A$4</definedName>
    <definedName name="Месяцы" localSheetId="1">'[1]Список'!$A$1:$A$4</definedName>
    <definedName name="Месяцы">'Список'!$A$1:$A$4</definedName>
    <definedName name="МО" localSheetId="9">'[1]Список'!$C$1:$C$22</definedName>
    <definedName name="МО" localSheetId="1">'[1]Список'!$C$1:$C$22</definedName>
    <definedName name="МО">'Список'!$C$1:$C$22</definedName>
    <definedName name="_xlnm.Print_Area" localSheetId="7">'Раздел VII'!$A$1:$N$31</definedName>
    <definedName name="_xlnm.Print_Area" localSheetId="8">'Раздел VIII'!$A$1:$F$16</definedName>
    <definedName name="Перечень" localSheetId="9">'[1]Список'!$G$1:$G$2</definedName>
    <definedName name="Перечень" localSheetId="1">'[1]Список'!$G$1:$G$2</definedName>
    <definedName name="Перечень">'Список'!$G$1:$G$3</definedName>
    <definedName name="Период">'Список'!$H$1:$H$49</definedName>
    <definedName name="Список" localSheetId="9">'[1]Список'!$F$1:$F$2</definedName>
    <definedName name="Список" localSheetId="1">'[1]Список'!$F$1:$F$2</definedName>
    <definedName name="Список" localSheetId="7">'[2]Список'!$A$1:$A$2</definedName>
    <definedName name="Список" localSheetId="8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<sst xmlns="http://schemas.openxmlformats.org/spreadsheetml/2006/main" count="1111" uniqueCount="637">
  <si>
    <t xml:space="preserve">В средствах массовой информации, учредителями (соучредителями), которых являются  органы местного самоуправления Белоярского района предоставляются следующие льготы для СОНКО:
- бесплатная печатная площадь в газете (размещение информационных материалов, объявлений, поздравлений и т.д.);
- бесплатное эфирное время (прямые эфиры, новости, гости в студии, информационно-аналитические программы), информация сопровождается бегущей строкой для слабослышащих;
- бесплатная помощь в изготовлении социальной рекламы, роликов (освещение всех акций и мероприятий);
-  размещение круглосуточной информации в бегущей строке телевидения;
- бесплатная помощь в изготовлении печатной продукции (памятки, листовки, знаки);
- бесплатное размещение информации на сайте автономного учреждения «Белоярский информационный центр «Квадрат» (далее - АУ БИЦ «Квадрат») и в сети Интернет.
</t>
  </si>
  <si>
    <t>50 / 100</t>
  </si>
  <si>
    <t>Количество СО НКО, которым предоставлены помещения муниципального имущества, единиц</t>
  </si>
  <si>
    <t>Количество СО НКО, которым предоставлена льгота по земельному налогу, единиц</t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</si>
  <si>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</si>
  <si>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муниципальный перечень)</t>
    </r>
  </si>
  <si>
    <t>Муниципальный перечень</t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</si>
  <si>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</si>
  <si>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</si>
  <si>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</si>
  <si>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</si>
  <si>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</si>
  <si>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</si>
  <si>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</si>
  <si>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</si>
  <si>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</si>
  <si>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</si>
  <si>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</si>
  <si>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</si>
  <si>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</si>
  <si>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</si>
  <si>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</si>
  <si>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</si>
  <si>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</si>
  <si>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</si>
  <si>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</si>
  <si>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</si>
  <si>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</si>
  <si>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</si>
  <si>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</si>
  <si>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</si>
  <si>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</si>
  <si>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</si>
  <si>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</si>
  <si>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</si>
  <si>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</si>
  <si>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indexed="8"/>
        <rFont val="Times New Roman"/>
        <family val="1"/>
      </rPr>
      <t>услуги, отраженные в строке 2</t>
    </r>
    <r>
      <rPr>
        <sz val="12"/>
        <color indexed="8"/>
        <rFont val="Times New Roman"/>
        <family val="1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</si>
  <si>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</si>
  <si>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</si>
  <si>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отношение строки 4 к строке 3</t>
    </r>
    <r>
      <rPr>
        <sz val="12"/>
        <color indexed="8"/>
        <rFont val="Times New Roman"/>
        <family val="1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</si>
  <si>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</rPr>
      <t>(отношение строки 5 к строке 3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</si>
  <si>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</si>
  <si>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</si>
  <si>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</si>
  <si>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t>Фактический объем финансирования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 из бюджета Белоярского района по состоянию на 01.07.2019 г. -  1,069 млн. рублей</t>
  </si>
  <si>
    <t>Постановление администрации Белоярского района "Об утверждении муниципальной программы Белоярского района «Развитие образования Белоярского района на 2019 - 2024 годы"</t>
  </si>
  <si>
    <t xml:space="preserve">О внесении изменений в приложение к постановлению администрации Белоярского района от 25 октября 2018 года №1003
</t>
  </si>
  <si>
    <t>Фактический объем финансирования мероприятий, направленных на привлечение негосударственных (немуниципальных) поставщиков к оказанию услуг (выполнению работ) в сфере культуры из бюджета Белоярского района по состоянию на 01.07.2019 г.                                           -  0,429 млн. рублей</t>
  </si>
  <si>
    <t>Фактический объем финансирования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 из бюджета Белоярского района по состоянию на 01.07.2019 г.                                           -  0 млн. рублей. (Финансирование мероприятий направленных на привлечение негосударственных (немуниципальных) поставщиков к оказанию услуг (выполнению работ) в сфере физической культуры и спорта запланировано в IV квартале).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</si>
  <si>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финансовые средства на реализацию мероприятий указываются в сроках 4, 11 раздела II Отчета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</si>
  <si>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</si>
  <si>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t>Информационная поддержка</t>
  </si>
  <si>
    <t>ИТОГО УСЛУГ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</si>
  <si>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</si>
  <si>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</si>
  <si>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</si>
  <si>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</si>
  <si>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</si>
  <si>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</si>
  <si>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</si>
  <si>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VIII. Контактные данные отвестственных исполнителей Отчета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</si>
  <si>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</si>
  <si>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</si>
  <si>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</si>
  <si>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</si>
  <si>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</si>
  <si>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</si>
  <si>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</si>
  <si>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</si>
  <si>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</si>
  <si>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</si>
  <si>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</si>
  <si>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</si>
  <si>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</si>
  <si>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 НКО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</si>
  <si>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социальных предпринимателей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</si>
  <si>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 НКО / социальных предпринимателей, центры инноваций социальной сферы, фонды, оказывающие целевую поддержку СО НКО / социальным предпринимателям, добровольческие центры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</si>
  <si>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отражаются средства на деятельность ресурсных центров любой организационно-правовой формы для СО НКО / социальных предпринимателей, центров инноваций социальной сферы любой организационно-правовой формы, фондов, оказывающих целевую поддержку СО 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 НКО / социальных предпринимателей, специализированных учебных центров по реализации образовательных (просветительских) программ для СО 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</si>
  <si>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</si>
  <si>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</si>
  <si>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</si>
  <si>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</si>
  <si>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</si>
  <si>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</si>
  <si>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Количество социальных предпринимателей, которым предоставлены помещения муниципального имущества, единиц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</si>
  <si>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</si>
  <si>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31 октября 2018 года</t>
  </si>
  <si>
    <t>№ 1048</t>
  </si>
  <si>
    <t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(или) деятельность в социальной сфере</t>
  </si>
  <si>
    <t xml:space="preserve">Муниципальная программа Белоярского района «Развитие малого и среднего предпринимательства и туризма                 в Белоярском районе на 2019 – 2024 годы» утвержденная постановлением администрации Белоярского района </t>
  </si>
  <si>
    <t xml:space="preserve">Фактический объем финансовых средств, направленных из бюджета Белоярского района на поддержку социально ориентированных некоммерческих  организаций   по состоянию на 01.07.2019 г. составил  - 220,0 тысяч рублей.                                       </t>
  </si>
  <si>
    <t xml:space="preserve">Фактический объем финансовых средств, направленных из бюджета Белоярского района на поддержку социального предпринимательства,  по состоянию на 01.07.2019 г. составил  - 106,45 тысяч рублей.                                       </t>
  </si>
  <si>
    <t xml:space="preserve">Муниципальные программы Белоярского района                        в области образования,  культуры, физической культуры и спорта дополнены мероприятиями по поддержке деятельности немуниципальных организаций, в том числе СОНКО, оказывающих услуги в социальной сфере. </t>
  </si>
  <si>
    <t>25 октября 2018 года</t>
  </si>
  <si>
    <t xml:space="preserve">Развитие негосударственного сектора в сфере образования </t>
  </si>
  <si>
    <t>30 мая 2019 года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</si>
  <si>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</si>
  <si>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</si>
  <si>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</si>
  <si>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16.1</t>
  </si>
  <si>
    <t>16.2</t>
  </si>
  <si>
    <t>Наличие в правовых актах муниципального образования мер по предоставлению на льготных условиях СО 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</si>
  <si>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</si>
  <si>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</si>
  <si>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</si>
  <si>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</si>
  <si>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</si>
  <si>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налогу, единиц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</si>
  <si>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</si>
  <si>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</si>
  <si>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 НКО</t>
  </si>
  <si>
    <t>социальных предпринимателей</t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</si>
  <si>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в случае безвозмездного предоставления имущества СО НКО / социальным предпринимателям, размер льготы равен 100%</t>
    </r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</si>
  <si>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для:</t>
    </r>
  </si>
  <si>
    <t>количество участников от негосударственных (немуниципальных) организаций социальной сферы, человек</t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</si>
  <si>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</si>
  <si>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</si>
  <si>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</si>
  <si>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</si>
  <si>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</si>
  <si>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</si>
  <si>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</si>
  <si>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 xml:space="preserve">Постановление администрации Белоярского района                   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         </t>
  </si>
  <si>
    <t>17 августа 2017 года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</si>
  <si>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</si>
  <si>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</si>
  <si>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</si>
  <si>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</si>
  <si>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</si>
  <si>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</si>
  <si>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</si>
  <si>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</si>
  <si>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</si>
  <si>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</si>
  <si>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</si>
  <si>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</si>
  <si>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</si>
  <si>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</si>
  <si>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</si>
  <si>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</si>
  <si>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</si>
  <si>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Всего средств бюджета муниципального образования, фактически израсходованных через данный механизм финансирования, млн. рублей (без учета средств субвенций, предоставленных муниципальному образованию из бюджета автономного округа)</t>
  </si>
  <si>
    <t>Компенсации поставщикам социальных услуг в рамках федерального законодательства о социальном обслуживании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</si>
  <si>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</si>
  <si>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</si>
  <si>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28 декабря 2017 года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</si>
  <si>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</si>
  <si>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</si>
  <si>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</si>
  <si>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</si>
  <si>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</si>
  <si>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</si>
  <si>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</si>
  <si>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</si>
  <si>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</si>
  <si>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</si>
  <si>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</si>
  <si>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</si>
  <si>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</si>
  <si>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</si>
  <si>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</si>
  <si>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</si>
  <si>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</si>
  <si>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</si>
  <si>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</si>
  <si>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</si>
  <si>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</si>
  <si>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О внесении изменений в приложение распоряжения администрации Белоярского района от 31 августа 2016 года № 280-р</t>
  </si>
  <si>
    <t>27 декабря 2018 года</t>
  </si>
  <si>
    <t>391-р</t>
  </si>
  <si>
    <t>27 декабря 2018 года; 29 октября 2018 года</t>
  </si>
  <si>
    <t>391-р; 1025</t>
  </si>
  <si>
    <t xml:space="preserve">1) Муниципальная программа Белоярского района "Социальная поддержка отдельных категорий граждан на территории  Белоярского района на 2019 - 2024 годы";                                                 2) Муниципальная программа Белоярского района «Укрепление межнационального и межконфессионального согласия, профилактика экстремизма на 2019 - 2024 годы». 
</t>
  </si>
  <si>
    <t xml:space="preserve">1) Финансовая поддержка социально ориентированных некоммерческих организаций на реализацию социально значимых проектов;                                                                                                                  2)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экстремизма. </t>
  </si>
  <si>
    <t xml:space="preserve">подпрограмма 2 "Поддержка социально ориентированных некоммерческих организаций" к муниципальной программе Белоярского района "Социальная поддержка отдельных категорий граждан на территории  Белоярского района на 2019 - 2024 годы" </t>
  </si>
  <si>
    <t>X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</si>
  <si>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</si>
  <si>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</si>
  <si>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</si>
  <si>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</si>
  <si>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</si>
  <si>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</si>
  <si>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</si>
  <si>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</si>
  <si>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</si>
  <si>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</si>
  <si>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</si>
  <si>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прошедших повышение квалификации (профессиональную переподготовку) в отчетном периоде, человек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</si>
  <si>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</si>
  <si>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</si>
  <si>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</si>
  <si>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</si>
  <si>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</si>
  <si>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</si>
  <si>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</si>
  <si>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</si>
  <si>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</si>
  <si>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</si>
  <si>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</si>
  <si>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</si>
  <si>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</si>
  <si>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</si>
  <si>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</si>
  <si>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</si>
  <si>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</si>
  <si>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</si>
  <si>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</si>
  <si>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</si>
  <si>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</si>
  <si>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</si>
  <si>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</si>
  <si>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</si>
  <si>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</si>
  <si>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</si>
  <si>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</si>
  <si>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</si>
  <si>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</si>
  <si>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</si>
  <si>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</si>
  <si>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</si>
  <si>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</si>
  <si>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</si>
  <si>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</si>
  <si>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</si>
  <si>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</si>
  <si>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</si>
  <si>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</si>
  <si>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</si>
  <si>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</si>
  <si>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</si>
  <si>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</si>
  <si>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</si>
  <si>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</si>
  <si>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</si>
  <si>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</si>
  <si>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</si>
  <si>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</si>
  <si>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</si>
  <si>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</si>
  <si>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</si>
  <si>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</si>
  <si>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</si>
  <si>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</si>
  <si>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</si>
  <si>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</si>
  <si>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</si>
  <si>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</si>
  <si>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</si>
  <si>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</si>
  <si>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</si>
  <si>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</si>
  <si>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</si>
  <si>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</si>
  <si>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</si>
  <si>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</si>
  <si>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</si>
  <si>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</si>
  <si>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</si>
  <si>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</si>
  <si>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</si>
  <si>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</si>
  <si>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</si>
  <si>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</si>
  <si>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</si>
  <si>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</si>
  <si>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</si>
  <si>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</si>
  <si>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</si>
  <si>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</si>
  <si>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</si>
  <si>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</si>
  <si>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</si>
  <si>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</si>
  <si>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</si>
  <si>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</si>
  <si>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</si>
  <si>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</si>
  <si>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</si>
  <si>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</si>
  <si>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</si>
  <si>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</si>
  <si>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</si>
  <si>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</si>
  <si>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</si>
  <si>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</si>
  <si>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</si>
  <si>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</si>
  <si>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</si>
  <si>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</si>
  <si>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</si>
  <si>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</si>
  <si>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</si>
  <si>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</si>
  <si>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</si>
  <si>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</si>
  <si>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</si>
  <si>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</si>
  <si>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</si>
  <si>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</si>
  <si>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</si>
  <si>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</si>
  <si>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</si>
  <si>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</si>
  <si>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</si>
  <si>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</si>
  <si>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</si>
  <si>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</si>
  <si>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</si>
  <si>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</si>
  <si>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</si>
  <si>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</si>
  <si>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</si>
  <si>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</si>
  <si>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количество социальных предпринимателей, которым предоставлены в аренду (безвозмездное пользование) такие помещения, единиц-3</t>
  </si>
  <si>
    <t>площадь помещений, предоставленных социальным предпринимателям, кв. метров - 569,7</t>
  </si>
  <si>
    <t xml:space="preserve">Постановление администрации Белоярского района                    "Об утверждении Порядка оказания информационной поддержки социально ориентированным некоммерческим организациям, осуществляющим деятельность на территории Белоярского района" 
 </t>
  </si>
  <si>
    <t>Категория получателей мер поддержки - Социально ориентированные некоммерческие организации</t>
  </si>
  <si>
    <t xml:space="preserve">Реализация дополнительных общеразвивающих программ художественной и социально-педагогической направленности </t>
  </si>
  <si>
    <t xml:space="preserve">Организация и проведение официальных физкультурных (физкультурно-оздоровительных) мероприятий </t>
  </si>
  <si>
    <t>Майборода Александр Викторович</t>
  </si>
  <si>
    <t>MayborodaAV@admbel.ru</t>
  </si>
  <si>
    <t xml:space="preserve">Комитет по культуре администрации Белоярского района </t>
  </si>
  <si>
    <t>Комитет по делам молодежи, физической культуре и спорту администрации Белоярского района</t>
  </si>
  <si>
    <t>8(34670)21285</t>
  </si>
  <si>
    <t xml:space="preserve">Кавецкая Светлана Романовна </t>
  </si>
  <si>
    <t>Kaveckayasr@admbel.ru</t>
  </si>
  <si>
    <t>заместитель председателя Комитета по делам молодежи, физической культуре и спорту администрации Белоярского района</t>
  </si>
  <si>
    <t>8(34670)21797</t>
  </si>
  <si>
    <t>Председатель Комитета по делам молодежи, физической культуре и спорту администрации Белоярского района</t>
  </si>
  <si>
    <t>Жданова Елена Юрьевна</t>
  </si>
  <si>
    <t>8(34670)2-22-10</t>
  </si>
  <si>
    <t>info@beledu.ru</t>
  </si>
  <si>
    <t>Комитет по образованию администрации Белоярского района</t>
  </si>
  <si>
    <t>Никитин Андрей Викторович</t>
  </si>
  <si>
    <t>заместитель председателя Комитета по образованию, еачальник Административного отдела</t>
  </si>
  <si>
    <t>8(34670)2-18-57</t>
  </si>
  <si>
    <t>nikitin@beledu.ru</t>
  </si>
  <si>
    <t>председатель Комитета по образованию администрации Белоярского района</t>
  </si>
  <si>
    <t>программы повышения квалификации-2</t>
  </si>
  <si>
    <t>Председатель Комитета по образованию администрации Белоярского района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</si>
  <si>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</si>
  <si>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</si>
  <si>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</si>
  <si>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количество человек, получивших консультации по вопросам деятельности негосударственных (немуниципальных) поставщиков услуг в социальной сфере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</si>
  <si>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</si>
  <si>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</si>
  <si>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</si>
  <si>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</si>
  <si>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</si>
  <si>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</si>
  <si>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</si>
  <si>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</si>
  <si>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</si>
  <si>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</si>
  <si>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</si>
  <si>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</si>
  <si>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</si>
  <si>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</si>
  <si>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</si>
  <si>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</si>
  <si>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</si>
  <si>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</si>
  <si>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</si>
  <si>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</si>
  <si>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</si>
  <si>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</si>
  <si>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</si>
  <si>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</si>
  <si>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</si>
  <si>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</si>
  <si>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</si>
  <si>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</si>
  <si>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</si>
  <si>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</si>
  <si>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</si>
  <si>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</si>
  <si>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</si>
  <si>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</si>
  <si>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</si>
  <si>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</si>
  <si>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IV. Информация о механизмах передачи средств бюджета муниципального образования негосударственным</t>
  </si>
  <si>
    <t>Налоговая поддержка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</si>
  <si>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</si>
  <si>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</si>
  <si>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</si>
  <si>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</si>
  <si>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</si>
  <si>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</si>
  <si>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</si>
  <si>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</si>
  <si>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</si>
  <si>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</si>
  <si>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</si>
  <si>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</si>
  <si>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</si>
  <si>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</si>
  <si>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</si>
  <si>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</si>
  <si>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</si>
  <si>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</si>
  <si>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V. Перечень услуг (работ), запланированных к передаче на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</si>
  <si>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</si>
  <si>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</si>
  <si>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</si>
  <si>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</si>
  <si>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</si>
  <si>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Количество муниципальных услуг (работ), оказываемых (выполняемых) органами местного самоуправления и подведомственными организациями, всего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</si>
  <si>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</si>
  <si>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</si>
  <si>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</si>
  <si>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</si>
  <si>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</si>
  <si>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</si>
  <si>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</si>
  <si>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10.1</t>
  </si>
  <si>
    <t>10.2</t>
  </si>
  <si>
    <t>10.3</t>
  </si>
  <si>
    <t>10.4</t>
  </si>
  <si>
    <t>10.5</t>
  </si>
  <si>
    <t>11.1</t>
  </si>
  <si>
    <t>Сокол Наталья Владимировна</t>
  </si>
  <si>
    <t>Заместитель главы Белоярского района по социальным вопросам</t>
  </si>
  <si>
    <t>628162, Тюменская область, ХМАО - Югра, г. Белоярский,  ул. Центральная, д. 9</t>
  </si>
  <si>
    <t xml:space="preserve">тел. 8(34670)62-106, факс (34670) 2-16-65,                                   </t>
  </si>
  <si>
    <t xml:space="preserve">e-mail: SokolNV@admbel.ru </t>
  </si>
  <si>
    <t xml:space="preserve"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годы"       </t>
  </si>
  <si>
    <t>31 августа 2016 года</t>
  </si>
  <si>
    <t>280-р</t>
  </si>
  <si>
    <t>Комитет по социальной политике администрации Белоярского района</t>
  </si>
  <si>
    <r>
      <t>Распоряжение администрации Белоярского района  "О Плане мероприятий («дорожной карте») по поддержке доступа немуниципальных организаций (коммерческих, некоммерческих) к предоставлению услуг в социальной сфере в Белоярском районе на 2016 – 2020 годы"</t>
    </r>
    <r>
      <rPr>
        <b/>
        <sz val="12"/>
        <color indexed="8"/>
        <rFont val="Times New Roman"/>
        <family val="1"/>
      </rPr>
      <t xml:space="preserve">  </t>
    </r>
  </si>
  <si>
    <t>Полякова Любовь Ивановна</t>
  </si>
  <si>
    <t>Председатель Комитета по социальной политике администрации Белоярского района</t>
  </si>
  <si>
    <t>8 (34670) 2-57-76</t>
  </si>
  <si>
    <t xml:space="preserve">e-mail: Socpolitika86@admbel.ru </t>
  </si>
  <si>
    <t>Распоряжение администрации Белоярского района «О Плане мероприятий («дорожной карте»)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годы»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</si>
  <si>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</si>
  <si>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</si>
  <si>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</si>
  <si>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</si>
  <si>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</si>
  <si>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</si>
  <si>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</si>
  <si>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</si>
  <si>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</si>
  <si>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</si>
  <si>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</si>
  <si>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</si>
  <si>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</si>
  <si>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</si>
  <si>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</si>
  <si>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</si>
  <si>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</si>
  <si>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Установление льготного налогообложения для СО НКО по земельному налогу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</si>
  <si>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</si>
  <si>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</si>
  <si>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</si>
  <si>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</si>
  <si>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(немуниципальным) поставщикам, в том числе СО НКО, на оказание услуг (выполнение работ) в социальной сфере</t>
  </si>
  <si>
    <t>Число поставщиков услуг, включенных в реестры, единиц</t>
  </si>
  <si>
    <t xml:space="preserve">Постановление администрации Белоярского района  «Об утверждении Порядков расчета арендной платы за пользование имуществом, находящимся в собственности Белоярского района» </t>
  </si>
  <si>
    <t>Постановление администрации Белоярского района  "О Ресурсном центре поддержки социально ориентированных некоммерческих организаций на территории Белоярского района"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</si>
  <si>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</si>
  <si>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</si>
  <si>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</si>
  <si>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</si>
  <si>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</si>
  <si>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</si>
  <si>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</si>
  <si>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</si>
  <si>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</si>
  <si>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</si>
  <si>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</si>
  <si>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</si>
  <si>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</si>
  <si>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</si>
  <si>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</si>
  <si>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</si>
  <si>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</si>
  <si>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</si>
  <si>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</si>
  <si>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</si>
  <si>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</si>
  <si>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</si>
  <si>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</si>
  <si>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</si>
  <si>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</si>
  <si>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</si>
  <si>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</si>
  <si>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</si>
  <si>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</si>
  <si>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</si>
  <si>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</si>
  <si>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</si>
  <si>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</si>
  <si>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</si>
  <si>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</si>
  <si>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</si>
  <si>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12 апреля 2014 года</t>
  </si>
  <si>
    <t xml:space="preserve">Внесены изменения в решение Думы Белоярского района      от 22.10.2010 г. № 84  "О земельном налоге на межселенной территории Белоярского района", в части установления льготного налогообложения для СОНКО по земельному налогу
</t>
  </si>
  <si>
    <t>01 августа 2017 года</t>
  </si>
  <si>
    <t>программы профессиональной переподготовки-0</t>
  </si>
  <si>
    <t>программы повышения квалификации - 0</t>
  </si>
  <si>
    <t>программы профессиональной переподготовки - 0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</si>
  <si>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</si>
  <si>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</si>
  <si>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</si>
  <si>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</si>
  <si>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</si>
  <si>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</si>
  <si>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</si>
  <si>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</si>
  <si>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</si>
  <si>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</si>
  <si>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</si>
  <si>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</si>
  <si>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</si>
  <si>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</si>
  <si>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</si>
  <si>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</si>
  <si>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</si>
  <si>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</si>
  <si>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</si>
  <si>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</si>
  <si>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</si>
  <si>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</si>
  <si>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Муниципальные организации, оказывающие услуги (выполняющие работы) за счет средств бюджета муниципального образования</t>
  </si>
  <si>
    <t>Негосударственные (немуниципальные) организации, оказывающие услуги (выполняющие работы) за счет средств бюджета муниципального образования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</si>
  <si>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</si>
  <si>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</si>
  <si>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</si>
  <si>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</si>
  <si>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</si>
  <si>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</si>
  <si>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</si>
  <si>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</si>
  <si>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</si>
  <si>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2019 - 2024 годы"</t>
  </si>
  <si>
    <t>Обесречение деятельности учереждений в том числе объем средств бюджетных асигнований возможных передачи немуниципальным организациям включая  социально ориентированные некоммерческие организации на предоставление услуг (работ) в сфере культуры</t>
  </si>
  <si>
    <t xml:space="preserve">О внесении изменений в приложение к постановлению администрации Белоярского района от 31 октября 2018 года № 1046
</t>
  </si>
  <si>
    <t>27 мая 2019 года</t>
  </si>
  <si>
    <t>Постановление администрации Белоярского района "Развитие физической культуры, спорта и молодежной политики на территории Белоярского района на 2019 - 2024 годы"</t>
  </si>
  <si>
    <t>Обеспечение деятельности муниципального автономного учреждения физической культуры и спорта Белоярского района «Дворец спорта»,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</t>
  </si>
  <si>
    <t xml:space="preserve">О внесении изменений в постановление администрации
Белоярского района от 31 октября 2018 года № 1052
</t>
  </si>
  <si>
    <t>Раздел "Для негосударственных поставщиков социальных услуг"</t>
  </si>
  <si>
    <t>http://admbel.ru/services/nko/</t>
  </si>
  <si>
    <t>Х</t>
  </si>
  <si>
    <t xml:space="preserve">Органами местного самоуправления Белоярского района           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СОНКО. </t>
  </si>
  <si>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</si>
  <si>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10 февраля 2017 года</t>
  </si>
  <si>
    <t>http://admbel.ru/services/nko/uslugi/#tabs-container1</t>
  </si>
  <si>
    <t>http://admbel.ru/services/nko/uslugi/3/44884/#tabs-container3</t>
  </si>
  <si>
    <t xml:space="preserve">Распоряжение комитета по культуре администрации Белоярского района "Об утверждении перечня услуг". </t>
  </si>
  <si>
    <t>1 августа 2016 года</t>
  </si>
  <si>
    <t>79-о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</si>
  <si>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      </t>
  </si>
  <si>
    <t xml:space="preserve">19 июля 2017 года </t>
  </si>
  <si>
    <t xml:space="preserve"> 17-о</t>
  </si>
  <si>
    <t>http://admbel.ru/services/nko/uslugi/3/44884/#tabs-container2</t>
  </si>
  <si>
    <t>Органами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</si>
  <si>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</t>
  </si>
  <si>
    <t>27 января 2017 года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</si>
  <si>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выставок".</t>
  </si>
  <si>
    <t xml:space="preserve">25 октября 2016 года, 19 сентября 2018 года </t>
  </si>
  <si>
    <t>102-о, 78-о</t>
  </si>
  <si>
    <t xml:space="preserve">Постановление администрации Белоярского района «Об утверждении стандартов качества муниципальных услуг (работ) в сфере молодежной политики, физической культуры и спорта» </t>
  </si>
  <si>
    <t xml:space="preserve">10 августа 2016 года                                                                                                      </t>
  </si>
  <si>
    <t xml:space="preserve"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                   в соответствующих сферах. 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</si>
  <si>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</si>
  <si>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 мая 2017 года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</si>
  <si>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</si>
  <si>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 января 2018 года</t>
  </si>
  <si>
    <t>14-о</t>
  </si>
  <si>
    <t>Приказ муниципального автономного учреждения физической культуры и спорта Белоярского района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некомерческим организациям"</t>
  </si>
  <si>
    <t xml:space="preserve">22 марта 2018 года </t>
  </si>
  <si>
    <t>37-о</t>
  </si>
  <si>
    <t xml:space="preserve"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
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</si>
  <si>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</si>
  <si>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1 сентября 2017 года</t>
  </si>
  <si>
    <t>http://admbel.ru/services/nko/reestr/1/48402/#tabs-container1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</si>
  <si>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 </t>
  </si>
  <si>
    <t>30 декабря 2016 года</t>
  </si>
  <si>
    <t>158-о</t>
  </si>
  <si>
    <t>http://admbel.ru/services/nko/reestr/#tabs-container3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</si>
  <si>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</si>
  <si>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>27 сентября 2017 года</t>
  </si>
  <si>
    <t>Приказ Комитета по делам молодежи, физической культуре и спорту администрации Белоярского района "Об утверждении реестра поставщиков услуг в сфере физической культуры и спорта Белоярского района и системы мониторинга содержания и качества физкультурно-оздоровительных услуг в Белоярском районе"</t>
  </si>
  <si>
    <t>10 октября 2017 года</t>
  </si>
  <si>
    <t>№ 26-о</t>
  </si>
  <si>
    <t xml:space="preserve">http://admbel.ru/services/nko/npa/#tabs-container3 </t>
  </si>
  <si>
    <t>24-о</t>
  </si>
  <si>
    <t xml:space="preserve">1) Комитет по делам молодежи, физической культуре и спорту администрации Белоярского района;
2) комитет по культуре администрации Белоярского района;
3) Комитет муниципальной собственности администрации Белоярского района;
4) Комитет по образованию администрации Белоярского района;
5) Комитет по социальной политике администрации Белоярского района.
</t>
  </si>
  <si>
    <t>13 мая 2019 года</t>
  </si>
  <si>
    <r>
      <t>к</t>
    </r>
    <r>
      <rPr>
        <sz val="12"/>
        <rFont val="Times New Roman"/>
        <family val="1"/>
      </rPr>
      <t>оличество негосударственных (немуниципальных) организаций, получивших поддержку в ресурсном центре за отчетный период - 10</t>
    </r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</si>
  <si>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 - 11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</si>
  <si>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некоммерческих организаций)"</t>
  </si>
  <si>
    <t>24 ноября 2017 года</t>
  </si>
  <si>
    <t xml:space="preserve">Постановление администрации Белоярского района " Об утверждении Перечня муниципального имущества свободного от прав третьих лиц (за исключением имущественных прав некоммерческих организаций) </t>
  </si>
  <si>
    <t xml:space="preserve">21 декабря 2017 года                                                                                                   </t>
  </si>
  <si>
    <t>http://admbel.ru/services/nko/municipal/</t>
  </si>
  <si>
    <t>76,8 кв.м</t>
  </si>
  <si>
    <t>99,0 кв.м</t>
  </si>
  <si>
    <t>175,8 кв.м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</si>
  <si>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</si>
  <si>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</si>
  <si>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</si>
  <si>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</si>
  <si>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</si>
  <si>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</si>
  <si>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</si>
  <si>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</si>
  <si>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</si>
  <si>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</si>
  <si>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</si>
  <si>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</si>
  <si>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</si>
  <si>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</si>
  <si>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</si>
  <si>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от ___.___.2019 № _____________</t>
  </si>
  <si>
    <t xml:space="preserve">1) Информационная;                                                                                                               2) Консультационная;                                                                                    3) Методическая;                                                                            4) Организационная;                                                                         5) Экспертно-аналитическая поддержка. </t>
  </si>
  <si>
    <t>Организация, проведение мероприятий</t>
  </si>
  <si>
    <t>Создание экспозиций (выставок) музеев, организация выездных выставок</t>
  </si>
  <si>
    <t>Нешина Галина Борисовна</t>
  </si>
  <si>
    <t xml:space="preserve">Председатель </t>
  </si>
  <si>
    <t>8 (34670) 2-18-41</t>
  </si>
  <si>
    <t>NeshinaGB@admbel.ru</t>
  </si>
  <si>
    <t>Аксенова Татьяна Николаевна</t>
  </si>
  <si>
    <t>заместитель председателя комитета по культуре администрации Белоярского района</t>
  </si>
  <si>
    <t>8 (34670) 2-11-60</t>
  </si>
  <si>
    <t>AksenovaTN@admbel.ru</t>
  </si>
  <si>
    <t>Председатель комитета по культуре администрации Белоярского района</t>
  </si>
  <si>
    <t>количество СО НКО, которым предоставлены в аренду (безвозмездное пользование) такие помещения, единиц -0</t>
  </si>
  <si>
    <t>площадь помещений предоставленных СО НКО, кв. метров-0</t>
  </si>
  <si>
    <t>24 ноября 2017года</t>
  </si>
  <si>
    <t>Постановление администрации Белоярского района  "Об утверждении Перечня муниципального имущества свободного от прав третьих лиц (за исключением имущественных прав некоммерческих организаций"</t>
  </si>
  <si>
    <t>http://www.admbel.ru/local-control/administration/municipal-property/rent/</t>
  </si>
  <si>
    <t>Постановление администрации Белоярского района  "Об утверждении Порядков расчета арендной платы за пользование имуществом, находящимся в собственности Белоярского района</t>
  </si>
  <si>
    <t>15 апреля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</si>
</sst>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12"/>
      <name val="Times New Roman"/>
      <family val="1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2"/>
      <color indexed="12"/>
      <name val="Tahoma"/>
      <family val="2"/>
    </font>
    <font>
      <sz val="12"/>
      <color indexed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49" fontId="11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2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 indent="3"/>
      <protection locked="0"/>
    </xf>
    <xf numFmtId="0" fontId="11" fillId="0" borderId="10" xfId="0" applyFont="1" applyFill="1" applyBorder="1" applyAlignment="1" applyProtection="1">
      <alignment horizontal="left" vertical="top" wrapText="1" indent="3"/>
      <protection locked="0"/>
    </xf>
    <xf numFmtId="0" fontId="1" fillId="0" borderId="0" xfId="0" applyFont="1" applyFill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24" borderId="10" xfId="0" applyFont="1" applyFill="1" applyBorder="1" applyAlignment="1" applyProtection="1">
      <alignment horizontal="left" vertical="top" wrapText="1"/>
      <protection locked="0"/>
    </xf>
    <xf numFmtId="49" fontId="2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20" borderId="10" xfId="0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1" fillId="20" borderId="12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 wrapText="1" indent="2"/>
      <protection locked="0"/>
    </xf>
    <xf numFmtId="0" fontId="11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 indent="2"/>
      <protection locked="0"/>
    </xf>
    <xf numFmtId="164" fontId="11" fillId="0" borderId="10" xfId="0" applyNumberFormat="1" applyFont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top" wrapText="1" inden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 indent="2"/>
      <protection locked="0"/>
    </xf>
    <xf numFmtId="0" fontId="11" fillId="24" borderId="11" xfId="0" applyFont="1" applyFill="1" applyBorder="1" applyAlignment="1" applyProtection="1">
      <alignment horizontal="left" vertical="top" wrapText="1" indent="1"/>
      <protection locked="0"/>
    </xf>
    <xf numFmtId="49" fontId="11" fillId="0" borderId="13" xfId="0" applyNumberFormat="1" applyFont="1" applyFill="1" applyBorder="1" applyAlignment="1" applyProtection="1">
      <alignment horizontal="left" vertical="top" wrapText="1" indent="2"/>
      <protection locked="0"/>
    </xf>
    <xf numFmtId="0" fontId="11" fillId="0" borderId="11" xfId="0" applyFont="1" applyFill="1" applyBorder="1" applyAlignment="1" applyProtection="1">
      <alignment horizontal="left" vertical="top" wrapText="1" indent="1"/>
      <protection locked="0"/>
    </xf>
    <xf numFmtId="49" fontId="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24" borderId="10" xfId="0" applyFont="1" applyFill="1" applyBorder="1" applyAlignment="1" applyProtection="1">
      <alignment horizontal="left" vertical="top" wrapText="1" inden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3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3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left" vertical="top" wrapText="1" inden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49" fontId="11" fillId="24" borderId="10" xfId="0" applyNumberFormat="1" applyFont="1" applyFill="1" applyBorder="1" applyAlignment="1" applyProtection="1">
      <alignment horizontal="left" vertical="top" wrapText="1" inden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1" fillId="25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2" fillId="25" borderId="11" xfId="0" applyFont="1" applyFill="1" applyBorder="1" applyAlignment="1" applyProtection="1">
      <alignment horizontal="center" vertical="center" wrapText="1"/>
      <protection locked="0"/>
    </xf>
    <xf numFmtId="14" fontId="11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10" xfId="0" applyFont="1" applyFill="1" applyBorder="1" applyAlignment="1" applyProtection="1">
      <alignment horizontal="center" vertical="top" wrapText="1"/>
      <protection locked="0"/>
    </xf>
    <xf numFmtId="49" fontId="11" fillId="25" borderId="1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25" borderId="11" xfId="0" applyFont="1" applyFill="1" applyBorder="1" applyAlignment="1" applyProtection="1">
      <alignment horizontal="center" vertical="center" wrapText="1"/>
      <protection locked="0"/>
    </xf>
    <xf numFmtId="3" fontId="1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left" vertical="top" wrapText="1" indent="2"/>
      <protection locked="0"/>
    </xf>
    <xf numFmtId="0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left" vertical="top" wrapText="1" indent="2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8" xfId="0" applyNumberFormat="1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24" borderId="10" xfId="0" applyNumberFormat="1" applyFont="1" applyFill="1" applyBorder="1" applyAlignment="1" applyProtection="1">
      <alignment horizontal="center" vertical="center" wrapText="1"/>
      <protection/>
    </xf>
    <xf numFmtId="3" fontId="11" fillId="24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11" fillId="2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right" vertical="top" wrapText="1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16" fillId="0" borderId="10" xfId="0" applyNumberFormat="1" applyFont="1" applyBorder="1" applyAlignment="1" applyProtection="1">
      <alignment horizontal="center" vertical="center" wrapText="1"/>
      <protection/>
    </xf>
    <xf numFmtId="3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24" xfId="0" applyNumberFormat="1" applyFont="1" applyBorder="1" applyAlignment="1" applyProtection="1">
      <alignment horizontal="center" vertical="center" wrapText="1"/>
      <protection/>
    </xf>
    <xf numFmtId="0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20" xfId="0" applyNumberFormat="1" applyFont="1" applyBorder="1" applyAlignment="1" applyProtection="1">
      <alignment horizontal="center" vertical="center" wrapText="1"/>
      <protection/>
    </xf>
    <xf numFmtId="0" fontId="11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justify" vertical="top" wrapText="1"/>
      <protection locked="0"/>
    </xf>
    <xf numFmtId="0" fontId="11" fillId="0" borderId="10" xfId="0" applyFont="1" applyBorder="1" applyAlignment="1">
      <alignment horizontal="left" vertical="top" wrapText="1"/>
    </xf>
    <xf numFmtId="0" fontId="11" fillId="0" borderId="10" xfId="42" applyFont="1" applyBorder="1" applyAlignment="1" applyProtection="1">
      <alignment horizontal="justify" wrapText="1"/>
      <protection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distributed" wrapText="1"/>
    </xf>
    <xf numFmtId="0" fontId="11" fillId="0" borderId="10" xfId="0" applyFont="1" applyBorder="1" applyAlignment="1">
      <alignment horizontal="justify" vertical="distributed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justify" vertical="center" wrapText="1"/>
      <protection locked="0"/>
    </xf>
    <xf numFmtId="0" fontId="11" fillId="0" borderId="10" xfId="0" applyFont="1" applyFill="1" applyBorder="1" applyAlignment="1" applyProtection="1">
      <alignment horizontal="justify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0" xfId="0" applyNumberFormat="1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2" fontId="11" fillId="0" borderId="10" xfId="0" applyNumberFormat="1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>
      <alignment horizontal="justify" vertical="top" wrapText="1"/>
    </xf>
    <xf numFmtId="0" fontId="44" fillId="0" borderId="10" xfId="42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top" wrapText="1"/>
    </xf>
    <xf numFmtId="0" fontId="47" fillId="0" borderId="10" xfId="42" applyFont="1" applyFill="1" applyBorder="1" applyAlignment="1" applyProtection="1">
      <alignment horizontal="left" vertical="top" wrapText="1"/>
      <protection/>
    </xf>
    <xf numFmtId="0" fontId="44" fillId="0" borderId="10" xfId="42" applyFill="1" applyBorder="1" applyAlignment="1">
      <alignment horizontal="left" vertical="top" wrapText="1"/>
    </xf>
    <xf numFmtId="0" fontId="44" fillId="0" borderId="10" xfId="42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10" xfId="42" applyFill="1" applyBorder="1" applyAlignment="1">
      <alignment horizontal="left" vertical="top" wrapText="1"/>
    </xf>
    <xf numFmtId="0" fontId="45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 indent="2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justify" vertical="top" wrapText="1"/>
      <protection locked="0"/>
    </xf>
    <xf numFmtId="49" fontId="1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vertical="top"/>
    </xf>
    <xf numFmtId="0" fontId="10" fillId="0" borderId="0" xfId="0" applyFont="1" applyFill="1" applyAlignment="1" applyProtection="1">
      <alignment/>
      <protection locked="0"/>
    </xf>
    <xf numFmtId="0" fontId="45" fillId="0" borderId="10" xfId="42" applyFont="1" applyBorder="1" applyAlignment="1" applyProtection="1">
      <alignment horizontal="justify" vertical="top"/>
      <protection/>
    </xf>
    <xf numFmtId="0" fontId="45" fillId="0" borderId="18" xfId="42" applyNumberFormat="1" applyFont="1" applyBorder="1" applyAlignment="1" applyProtection="1">
      <alignment horizontal="left" vertical="top" wrapText="1"/>
      <protection locked="0"/>
    </xf>
    <xf numFmtId="0" fontId="49" fillId="0" borderId="10" xfId="42" applyFont="1" applyBorder="1" applyAlignment="1" applyProtection="1">
      <alignment horizontal="justify" vertical="top"/>
      <protection/>
    </xf>
    <xf numFmtId="0" fontId="49" fillId="0" borderId="18" xfId="42" applyNumberFormat="1" applyFont="1" applyBorder="1" applyAlignment="1" applyProtection="1">
      <alignment horizontal="left" vertical="top" wrapText="1"/>
      <protection locked="0"/>
    </xf>
    <xf numFmtId="0" fontId="49" fillId="0" borderId="18" xfId="42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justify" vertical="top" wrapText="1"/>
      <protection locked="0"/>
    </xf>
    <xf numFmtId="164" fontId="1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5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5" borderId="12" xfId="0" applyNumberFormat="1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164" fontId="11" fillId="5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26" borderId="10" xfId="0" applyFont="1" applyFill="1" applyBorder="1" applyAlignment="1" applyProtection="1">
      <alignment horizontal="left" vertical="top" wrapText="1"/>
      <protection locked="0"/>
    </xf>
    <xf numFmtId="0" fontId="8" fillId="26" borderId="10" xfId="0" applyFont="1" applyFill="1" applyBorder="1" applyAlignment="1" applyProtection="1">
      <alignment horizontal="left" vertical="top" wrapText="1"/>
      <protection locked="0"/>
    </xf>
    <xf numFmtId="0" fontId="11" fillId="26" borderId="10" xfId="0" applyFont="1" applyFill="1" applyBorder="1" applyAlignment="1" applyProtection="1">
      <alignment horizontal="left" vertical="top" wrapText="1" indent="3"/>
      <protection locked="0"/>
    </xf>
    <xf numFmtId="0" fontId="11" fillId="26" borderId="10" xfId="0" applyFont="1" applyFill="1" applyBorder="1" applyAlignment="1" applyProtection="1">
      <alignment horizontal="center" vertical="top" wrapText="1"/>
      <protection locked="0"/>
    </xf>
    <xf numFmtId="0" fontId="11" fillId="26" borderId="11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3" fontId="11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6" borderId="10" xfId="0" applyFont="1" applyFill="1" applyBorder="1" applyAlignment="1" applyProtection="1">
      <alignment horizontal="justify" vertical="top" wrapText="1"/>
      <protection locked="0"/>
    </xf>
    <xf numFmtId="14" fontId="11" fillId="26" borderId="10" xfId="0" applyNumberFormat="1" applyFont="1" applyFill="1" applyBorder="1" applyAlignment="1" applyProtection="1">
      <alignment horizontal="left" vertical="top" wrapText="1"/>
      <protection locked="0"/>
    </xf>
    <xf numFmtId="0" fontId="11" fillId="26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vertical="top"/>
      <protection locked="0"/>
    </xf>
    <xf numFmtId="2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26" borderId="11" xfId="0" applyFont="1" applyFill="1" applyBorder="1" applyAlignment="1" applyProtection="1">
      <alignment horizontal="left" vertical="top" wrapText="1"/>
      <protection locked="0"/>
    </xf>
    <xf numFmtId="0" fontId="11" fillId="26" borderId="19" xfId="0" applyFont="1" applyFill="1" applyBorder="1" applyAlignment="1" applyProtection="1">
      <alignment horizontal="left" vertical="top" wrapText="1"/>
      <protection locked="0"/>
    </xf>
    <xf numFmtId="0" fontId="11" fillId="26" borderId="12" xfId="0" applyFont="1" applyFill="1" applyBorder="1" applyAlignment="1" applyProtection="1">
      <alignment horizontal="left" vertical="top" wrapText="1"/>
      <protection locked="0"/>
    </xf>
    <xf numFmtId="49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 indent="2"/>
      <protection locked="0"/>
    </xf>
    <xf numFmtId="0" fontId="11" fillId="0" borderId="19" xfId="0" applyFont="1" applyFill="1" applyBorder="1" applyAlignment="1" applyProtection="1">
      <alignment horizontal="left" vertical="top" wrapText="1" indent="2"/>
      <protection locked="0"/>
    </xf>
    <xf numFmtId="49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1" xfId="0" applyNumberFormat="1" applyFont="1" applyBorder="1" applyAlignment="1" applyProtection="1">
      <alignment horizontal="center" vertical="top" wrapText="1"/>
      <protection locked="0"/>
    </xf>
    <xf numFmtId="49" fontId="11" fillId="0" borderId="12" xfId="0" applyNumberFormat="1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164" fontId="11" fillId="5" borderId="12" xfId="0" applyNumberFormat="1" applyFont="1" applyFill="1" applyBorder="1" applyAlignment="1" applyProtection="1">
      <alignment horizontal="center" vertical="center" wrapText="1"/>
      <protection/>
    </xf>
    <xf numFmtId="49" fontId="2" fillId="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3" fontId="2" fillId="6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3" fontId="2" fillId="3" borderId="10" xfId="0" applyNumberFormat="1" applyFont="1" applyFill="1" applyBorder="1" applyAlignment="1" applyProtection="1">
      <alignment horizontal="center" vertical="center" wrapText="1"/>
      <protection/>
    </xf>
    <xf numFmtId="3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64" fontId="11" fillId="3" borderId="10" xfId="0" applyNumberFormat="1" applyFont="1" applyFill="1" applyBorder="1" applyAlignment="1" applyProtection="1">
      <alignment horizontal="center" vertical="center" wrapText="1"/>
      <protection/>
    </xf>
    <xf numFmtId="164" fontId="11" fillId="6" borderId="11" xfId="0" applyNumberFormat="1" applyFont="1" applyFill="1" applyBorder="1" applyAlignment="1" applyProtection="1">
      <alignment horizontal="center" vertical="center" wrapText="1"/>
      <protection/>
    </xf>
    <xf numFmtId="164" fontId="11" fillId="6" borderId="12" xfId="0" applyNumberFormat="1" applyFont="1" applyFill="1" applyBorder="1" applyAlignment="1" applyProtection="1">
      <alignment horizontal="center" vertical="center" wrapText="1"/>
      <protection/>
    </xf>
    <xf numFmtId="164" fontId="2" fillId="3" borderId="10" xfId="0" applyNumberFormat="1" applyFont="1" applyFill="1" applyBorder="1" applyAlignment="1" applyProtection="1">
      <alignment horizontal="center" vertical="center" wrapText="1"/>
      <protection/>
    </xf>
    <xf numFmtId="164" fontId="11" fillId="6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20" borderId="25" xfId="0" applyFont="1" applyFill="1" applyBorder="1" applyAlignment="1" applyProtection="1">
      <alignment horizontal="center" vertical="top" wrapText="1"/>
      <protection locked="0"/>
    </xf>
    <xf numFmtId="0" fontId="2" fillId="20" borderId="17" xfId="0" applyFont="1" applyFill="1" applyBorder="1" applyAlignment="1" applyProtection="1">
      <alignment horizontal="center" vertical="top" wrapText="1"/>
      <protection locked="0"/>
    </xf>
    <xf numFmtId="0" fontId="2" fillId="20" borderId="28" xfId="0" applyFont="1" applyFill="1" applyBorder="1" applyAlignment="1" applyProtection="1">
      <alignment horizontal="center" vertical="top" wrapTex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14" fontId="11" fillId="20" borderId="13" xfId="0" applyNumberFormat="1" applyFont="1" applyFill="1" applyBorder="1" applyAlignment="1" applyProtection="1">
      <alignment horizontal="center" vertical="center" wrapText="1"/>
      <protection locked="0"/>
    </xf>
    <xf numFmtId="14" fontId="11" fillId="20" borderId="14" xfId="0" applyNumberFormat="1" applyFont="1" applyFill="1" applyBorder="1" applyAlignment="1" applyProtection="1">
      <alignment horizontal="center" vertical="center" wrapText="1"/>
      <protection locked="0"/>
    </xf>
    <xf numFmtId="14" fontId="11" fillId="2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20" borderId="13" xfId="0" applyFont="1" applyFill="1" applyBorder="1" applyAlignment="1" applyProtection="1">
      <alignment horizontal="center" vertical="center" wrapText="1"/>
      <protection locked="0"/>
    </xf>
    <xf numFmtId="0" fontId="2" fillId="20" borderId="14" xfId="0" applyFont="1" applyFill="1" applyBorder="1" applyAlignment="1" applyProtection="1">
      <alignment horizontal="center" vertical="center" wrapText="1"/>
      <protection locked="0"/>
    </xf>
    <xf numFmtId="0" fontId="2" fillId="2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20" borderId="13" xfId="0" applyFont="1" applyFill="1" applyBorder="1" applyAlignment="1" applyProtection="1">
      <alignment horizontal="center" vertical="center" wrapText="1"/>
      <protection locked="0"/>
    </xf>
    <xf numFmtId="0" fontId="11" fillId="20" borderId="14" xfId="0" applyFont="1" applyFill="1" applyBorder="1" applyAlignment="1" applyProtection="1">
      <alignment horizontal="center" vertical="center" wrapText="1"/>
      <protection locked="0"/>
    </xf>
    <xf numFmtId="0" fontId="11" fillId="20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20" borderId="13" xfId="0" applyFont="1" applyFill="1" applyBorder="1" applyAlignment="1" applyProtection="1">
      <alignment horizontal="center" vertical="top" wrapText="1"/>
      <protection locked="0"/>
    </xf>
    <xf numFmtId="0" fontId="2" fillId="20" borderId="14" xfId="0" applyFont="1" applyFill="1" applyBorder="1" applyAlignment="1" applyProtection="1">
      <alignment horizontal="center" vertical="top" wrapText="1"/>
      <protection locked="0"/>
    </xf>
    <xf numFmtId="0" fontId="2" fillId="20" borderId="16" xfId="0" applyFont="1" applyFill="1" applyBorder="1" applyAlignment="1" applyProtection="1">
      <alignment horizontal="center" vertical="top" wrapText="1"/>
      <protection locked="0"/>
    </xf>
    <xf numFmtId="0" fontId="11" fillId="25" borderId="11" xfId="0" applyFont="1" applyFill="1" applyBorder="1" applyAlignment="1" applyProtection="1">
      <alignment horizontal="center" vertical="center" wrapText="1"/>
      <protection locked="0"/>
    </xf>
    <xf numFmtId="0" fontId="11" fillId="25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11" fillId="20" borderId="13" xfId="0" applyFont="1" applyFill="1" applyBorder="1" applyAlignment="1" applyProtection="1">
      <alignment horizontal="center" vertical="top" wrapText="1"/>
      <protection locked="0"/>
    </xf>
    <xf numFmtId="0" fontId="11" fillId="20" borderId="14" xfId="0" applyFont="1" applyFill="1" applyBorder="1" applyAlignment="1" applyProtection="1">
      <alignment horizontal="center" vertical="top" wrapText="1"/>
      <protection locked="0"/>
    </xf>
    <xf numFmtId="0" fontId="11" fillId="20" borderId="16" xfId="0" applyFont="1" applyFill="1" applyBorder="1" applyAlignment="1" applyProtection="1">
      <alignment horizontal="center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9" xfId="0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left" vertical="top" wrapText="1"/>
      <protection locked="0"/>
    </xf>
    <xf numFmtId="49" fontId="11" fillId="0" borderId="19" xfId="0" applyNumberFormat="1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left" vertical="top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mbel.ru/services/nko/" TargetMode="External" /><Relationship Id="rId2" Type="http://schemas.openxmlformats.org/officeDocument/2006/relationships/hyperlink" Target="http://admbel.ru/services/nko/uslugi/#tabs-container1" TargetMode="External" /><Relationship Id="rId3" Type="http://schemas.openxmlformats.org/officeDocument/2006/relationships/hyperlink" Target="http://admbel.ru/services/nko/uslugi/3/44884/#tabs-container3" TargetMode="External" /><Relationship Id="rId4" Type="http://schemas.openxmlformats.org/officeDocument/2006/relationships/hyperlink" Target="http://admbel.ru/services/nko/uslugi/3/44884/#tabs-container2" TargetMode="External" /><Relationship Id="rId5" Type="http://schemas.openxmlformats.org/officeDocument/2006/relationships/hyperlink" Target="http://admbel.ru/services/nko/npa/#tabs-container3%20" TargetMode="External" /><Relationship Id="rId6" Type="http://schemas.openxmlformats.org/officeDocument/2006/relationships/hyperlink" Target="http://admbel.ru/services/nko/municipal/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NeshinaGB@admbel.ru" TargetMode="External" /><Relationship Id="rId2" Type="http://schemas.openxmlformats.org/officeDocument/2006/relationships/hyperlink" Target="mailto:AksenovaTN@admbel.ru" TargetMode="External" /><Relationship Id="rId3" Type="http://schemas.openxmlformats.org/officeDocument/2006/relationships/hyperlink" Target="mailto:NeshinaGB@admbel.ru" TargetMode="External" /><Relationship Id="rId4" Type="http://schemas.openxmlformats.org/officeDocument/2006/relationships/hyperlink" Target="mailto:MayborodaAV@admbel.ru" TargetMode="External" /><Relationship Id="rId5" Type="http://schemas.openxmlformats.org/officeDocument/2006/relationships/hyperlink" Target="mailto:Kaveckayasr@admbel.ru" TargetMode="External" /><Relationship Id="rId6" Type="http://schemas.openxmlformats.org/officeDocument/2006/relationships/hyperlink" Target="mailto:MayborodaAV@admbel.ru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4">
      <selection activeCell="E21" sqref="E21"/>
    </sheetView>
  </sheetViews>
  <sheetFormatPr defaultColWidth="9.140625" defaultRowHeight="15"/>
  <cols>
    <col min="1" max="14" width="11.421875" style="39" customWidth="1"/>
    <col min="15" max="16384" width="9.140625" style="39" customWidth="1"/>
  </cols>
  <sheetData>
    <row r="1" spans="11:12" ht="20.25">
      <c r="K1" s="40"/>
      <c r="L1" s="41" t="s">
        <v>407</v>
      </c>
    </row>
    <row r="2" spans="11:12" ht="20.25">
      <c r="K2" s="40"/>
      <c r="L2" s="41" t="s">
        <v>617</v>
      </c>
    </row>
    <row r="9" spans="1:12" s="42" customFormat="1" ht="23.25">
      <c r="A9" s="297" t="s">
        <v>230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</row>
    <row r="10" spans="1:14" s="42" customFormat="1" ht="23.25">
      <c r="A10" s="297" t="s">
        <v>229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43"/>
      <c r="N10" s="43"/>
    </row>
    <row r="11" spans="1:14" s="42" customFormat="1" ht="23.25">
      <c r="A11" s="44"/>
      <c r="B11" s="44"/>
      <c r="C11" s="44"/>
      <c r="D11" s="298" t="s">
        <v>210</v>
      </c>
      <c r="E11" s="298"/>
      <c r="F11" s="298"/>
      <c r="G11" s="298"/>
      <c r="H11" s="298"/>
      <c r="I11" s="298"/>
      <c r="J11" s="44"/>
      <c r="K11" s="44"/>
      <c r="L11" s="44"/>
      <c r="M11" s="44"/>
      <c r="N11" s="44"/>
    </row>
    <row r="12" spans="2:14" ht="20.25">
      <c r="B12" s="45"/>
      <c r="D12" s="299" t="s">
        <v>190</v>
      </c>
      <c r="E12" s="299"/>
      <c r="F12" s="299"/>
      <c r="G12" s="299"/>
      <c r="H12" s="299"/>
      <c r="I12" s="299"/>
      <c r="J12" s="45"/>
      <c r="K12" s="45"/>
      <c r="L12" s="46"/>
      <c r="M12" s="46"/>
      <c r="N12" s="46"/>
    </row>
    <row r="13" spans="1:14" s="42" customFormat="1" ht="23.25">
      <c r="A13" s="297" t="s">
        <v>226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43"/>
      <c r="N13" s="43"/>
    </row>
    <row r="14" spans="1:14" s="42" customFormat="1" ht="23.25">
      <c r="A14" s="297" t="s">
        <v>227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43"/>
      <c r="N14" s="43"/>
    </row>
    <row r="15" spans="1:14" s="42" customFormat="1" ht="23.25">
      <c r="A15" s="297" t="s">
        <v>228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43"/>
      <c r="N15" s="43"/>
    </row>
    <row r="16" spans="1:14" s="42" customFormat="1" ht="23.25">
      <c r="A16" s="43"/>
      <c r="B16" s="43"/>
      <c r="C16" s="43"/>
      <c r="D16" s="43"/>
      <c r="F16" s="47" t="s">
        <v>195</v>
      </c>
      <c r="G16" s="48" t="s">
        <v>191</v>
      </c>
      <c r="H16" s="48">
        <v>2019</v>
      </c>
      <c r="I16" s="49" t="s">
        <v>196</v>
      </c>
      <c r="J16" s="43"/>
      <c r="K16" s="43"/>
      <c r="L16" s="43"/>
      <c r="M16" s="43"/>
      <c r="N16" s="43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pane ySplit="4" topLeftCell="BM5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1" max="1" width="10.7109375" style="97" bestFit="1" customWidth="1"/>
    <col min="2" max="2" width="11.28125" style="97" bestFit="1" customWidth="1"/>
    <col min="3" max="3" width="10.140625" style="97" bestFit="1" customWidth="1"/>
    <col min="4" max="4" width="10.28125" style="97" bestFit="1" customWidth="1"/>
    <col min="5" max="5" width="9.57421875" style="97" bestFit="1" customWidth="1"/>
    <col min="6" max="6" width="10.28125" style="97" bestFit="1" customWidth="1"/>
    <col min="7" max="7" width="84.140625" style="97" customWidth="1"/>
    <col min="8" max="16384" width="9.140625" style="97" customWidth="1"/>
  </cols>
  <sheetData>
    <row r="1" spans="1:13" ht="16.5">
      <c r="A1" s="341" t="s">
        <v>392</v>
      </c>
      <c r="B1" s="341"/>
      <c r="C1" s="341"/>
      <c r="D1" s="341"/>
      <c r="E1" s="341"/>
      <c r="F1" s="341"/>
      <c r="G1" s="341"/>
      <c r="H1" s="154"/>
      <c r="I1" s="154"/>
      <c r="J1" s="154"/>
      <c r="K1" s="154"/>
      <c r="L1" s="154"/>
      <c r="M1" s="154"/>
    </row>
    <row r="2" spans="1:13" ht="16.5">
      <c r="A2" s="341" t="s">
        <v>397</v>
      </c>
      <c r="B2" s="341"/>
      <c r="C2" s="341"/>
      <c r="D2" s="341"/>
      <c r="E2" s="341"/>
      <c r="F2" s="341"/>
      <c r="G2" s="341"/>
      <c r="H2" s="154"/>
      <c r="I2" s="154"/>
      <c r="J2" s="154"/>
      <c r="K2" s="154"/>
      <c r="L2" s="154"/>
      <c r="M2" s="154"/>
    </row>
    <row r="4" spans="1:7" ht="26.25" customHeight="1">
      <c r="A4" s="155" t="s">
        <v>386</v>
      </c>
      <c r="B4" s="156" t="s">
        <v>387</v>
      </c>
      <c r="C4" s="155" t="s">
        <v>388</v>
      </c>
      <c r="D4" s="155" t="s">
        <v>389</v>
      </c>
      <c r="E4" s="157" t="s">
        <v>399</v>
      </c>
      <c r="F4" s="157" t="s">
        <v>73</v>
      </c>
      <c r="G4" s="155" t="s">
        <v>391</v>
      </c>
    </row>
    <row r="5" spans="1:7" s="99" customFormat="1" ht="54" customHeight="1">
      <c r="A5" s="402" t="s">
        <v>390</v>
      </c>
      <c r="B5" s="159" t="s">
        <v>53</v>
      </c>
      <c r="C5" s="405"/>
      <c r="D5" s="393" t="s">
        <v>395</v>
      </c>
      <c r="E5" s="393"/>
      <c r="F5" s="393" t="s">
        <v>395</v>
      </c>
      <c r="G5" s="396" t="s">
        <v>127</v>
      </c>
    </row>
    <row r="6" spans="1:7" s="99" customFormat="1" ht="54" customHeight="1">
      <c r="A6" s="403"/>
      <c r="B6" s="160" t="s">
        <v>126</v>
      </c>
      <c r="C6" s="399"/>
      <c r="D6" s="394"/>
      <c r="E6" s="394"/>
      <c r="F6" s="394"/>
      <c r="G6" s="397"/>
    </row>
    <row r="7" spans="1:7" s="99" customFormat="1" ht="54" customHeight="1">
      <c r="A7" s="404"/>
      <c r="B7" s="161" t="s">
        <v>54</v>
      </c>
      <c r="C7" s="406"/>
      <c r="D7" s="395"/>
      <c r="E7" s="395"/>
      <c r="F7" s="395"/>
      <c r="G7" s="398"/>
    </row>
    <row r="8" spans="1:7" s="99" customFormat="1" ht="17.25" customHeight="1">
      <c r="A8" s="159" t="s">
        <v>441</v>
      </c>
      <c r="B8" s="399" t="s">
        <v>396</v>
      </c>
      <c r="C8" s="393" t="s">
        <v>395</v>
      </c>
      <c r="D8" s="393"/>
      <c r="E8" s="393" t="s">
        <v>395</v>
      </c>
      <c r="F8" s="393"/>
      <c r="G8" s="400" t="s">
        <v>398</v>
      </c>
    </row>
    <row r="9" spans="1:7" s="99" customFormat="1" ht="17.25" customHeight="1">
      <c r="A9" s="160" t="s">
        <v>442</v>
      </c>
      <c r="B9" s="399"/>
      <c r="C9" s="394"/>
      <c r="D9" s="394"/>
      <c r="E9" s="394"/>
      <c r="F9" s="394"/>
      <c r="G9" s="401"/>
    </row>
    <row r="10" spans="1:7" s="99" customFormat="1" ht="17.25" customHeight="1">
      <c r="A10" s="160" t="s">
        <v>393</v>
      </c>
      <c r="B10" s="399"/>
      <c r="C10" s="394"/>
      <c r="D10" s="394"/>
      <c r="E10" s="394"/>
      <c r="F10" s="394"/>
      <c r="G10" s="401"/>
    </row>
    <row r="11" spans="1:7" s="99" customFormat="1" ht="17.25" customHeight="1">
      <c r="A11" s="160" t="s">
        <v>394</v>
      </c>
      <c r="B11" s="399"/>
      <c r="C11" s="394"/>
      <c r="D11" s="394"/>
      <c r="E11" s="394"/>
      <c r="F11" s="394"/>
      <c r="G11" s="401"/>
    </row>
    <row r="12" spans="1:7" s="99" customFormat="1" ht="32.25" customHeight="1">
      <c r="A12" s="402" t="s">
        <v>443</v>
      </c>
      <c r="B12" s="159" t="s">
        <v>55</v>
      </c>
      <c r="C12" s="393"/>
      <c r="D12" s="393"/>
      <c r="E12" s="393"/>
      <c r="F12" s="393"/>
      <c r="G12" s="400" t="s">
        <v>128</v>
      </c>
    </row>
    <row r="13" spans="1:7" s="99" customFormat="1" ht="32.25" customHeight="1">
      <c r="A13" s="403"/>
      <c r="B13" s="160" t="s">
        <v>56</v>
      </c>
      <c r="C13" s="394"/>
      <c r="D13" s="394"/>
      <c r="E13" s="394"/>
      <c r="F13" s="394"/>
      <c r="G13" s="401"/>
    </row>
    <row r="14" spans="1:7" s="99" customFormat="1" ht="32.25" customHeight="1">
      <c r="A14" s="403"/>
      <c r="B14" s="160" t="s">
        <v>117</v>
      </c>
      <c r="C14" s="394"/>
      <c r="D14" s="394"/>
      <c r="E14" s="394"/>
      <c r="F14" s="394"/>
      <c r="G14" s="401"/>
    </row>
    <row r="15" spans="1:7" s="99" customFormat="1" ht="32.25" customHeight="1">
      <c r="A15" s="404"/>
      <c r="B15" s="161" t="s">
        <v>393</v>
      </c>
      <c r="C15" s="395"/>
      <c r="D15" s="395"/>
      <c r="E15" s="395"/>
      <c r="F15" s="395"/>
      <c r="G15" s="407"/>
    </row>
    <row r="16" spans="1:7" s="99" customFormat="1" ht="21" customHeight="1">
      <c r="A16" s="402" t="s">
        <v>444</v>
      </c>
      <c r="B16" s="159" t="s">
        <v>57</v>
      </c>
      <c r="C16" s="393"/>
      <c r="D16" s="393"/>
      <c r="E16" s="393"/>
      <c r="F16" s="393"/>
      <c r="G16" s="400" t="s">
        <v>129</v>
      </c>
    </row>
    <row r="17" spans="1:7" s="99" customFormat="1" ht="21" customHeight="1">
      <c r="A17" s="403"/>
      <c r="B17" s="160" t="s">
        <v>118</v>
      </c>
      <c r="C17" s="394"/>
      <c r="D17" s="394"/>
      <c r="E17" s="394"/>
      <c r="F17" s="394"/>
      <c r="G17" s="401"/>
    </row>
    <row r="18" spans="1:7" s="99" customFormat="1" ht="21" customHeight="1">
      <c r="A18" s="404"/>
      <c r="B18" s="161" t="s">
        <v>442</v>
      </c>
      <c r="C18" s="395"/>
      <c r="D18" s="395"/>
      <c r="E18" s="395"/>
      <c r="F18" s="395"/>
      <c r="G18" s="407"/>
    </row>
    <row r="19" spans="1:7" s="99" customFormat="1" ht="83.25" customHeight="1">
      <c r="A19" s="157" t="s">
        <v>445</v>
      </c>
      <c r="B19" s="157" t="s">
        <v>58</v>
      </c>
      <c r="C19" s="157"/>
      <c r="D19" s="157"/>
      <c r="E19" s="157"/>
      <c r="F19" s="157"/>
      <c r="G19" s="162" t="s">
        <v>408</v>
      </c>
    </row>
    <row r="20" spans="1:7" ht="15.75">
      <c r="A20" s="158"/>
      <c r="B20" s="158"/>
      <c r="C20" s="158"/>
      <c r="D20" s="158"/>
      <c r="E20" s="158"/>
      <c r="F20" s="158"/>
      <c r="G20" s="158"/>
    </row>
    <row r="21" spans="1:7" ht="15.75">
      <c r="A21" s="158"/>
      <c r="B21" s="158"/>
      <c r="C21" s="158"/>
      <c r="D21" s="158"/>
      <c r="E21" s="158"/>
      <c r="F21" s="158"/>
      <c r="G21" s="158"/>
    </row>
    <row r="22" spans="1:7" ht="15.75">
      <c r="A22" s="158"/>
      <c r="B22" s="158"/>
      <c r="C22" s="158"/>
      <c r="D22" s="158"/>
      <c r="E22" s="158"/>
      <c r="F22" s="158"/>
      <c r="G22" s="158"/>
    </row>
    <row r="23" spans="1:7" ht="15.75">
      <c r="A23" s="158"/>
      <c r="B23" s="158"/>
      <c r="C23" s="158"/>
      <c r="D23" s="158"/>
      <c r="E23" s="158"/>
      <c r="F23" s="158"/>
      <c r="G23" s="158"/>
    </row>
    <row r="24" spans="1:7" ht="15.75">
      <c r="A24" s="158"/>
      <c r="B24" s="158"/>
      <c r="C24" s="158"/>
      <c r="D24" s="158"/>
      <c r="E24" s="158"/>
      <c r="F24" s="158"/>
      <c r="G24" s="158"/>
    </row>
    <row r="25" spans="1:7" ht="15.75">
      <c r="A25" s="158"/>
      <c r="B25" s="158"/>
      <c r="C25" s="158"/>
      <c r="D25" s="158"/>
      <c r="E25" s="158"/>
      <c r="F25" s="158"/>
      <c r="G25" s="158"/>
    </row>
    <row r="26" spans="1:7" ht="15.75">
      <c r="A26" s="158"/>
      <c r="B26" s="158"/>
      <c r="C26" s="158"/>
      <c r="D26" s="158"/>
      <c r="E26" s="158"/>
      <c r="F26" s="158"/>
      <c r="G26" s="158"/>
    </row>
    <row r="27" spans="1:7" ht="15.75">
      <c r="A27" s="158"/>
      <c r="B27" s="158"/>
      <c r="C27" s="158"/>
      <c r="D27" s="158"/>
      <c r="E27" s="158"/>
      <c r="F27" s="158"/>
      <c r="G27" s="158"/>
    </row>
    <row r="28" spans="1:7" ht="15.75">
      <c r="A28" s="158"/>
      <c r="B28" s="158"/>
      <c r="C28" s="158"/>
      <c r="D28" s="158"/>
      <c r="E28" s="158"/>
      <c r="F28" s="158"/>
      <c r="G28" s="158"/>
    </row>
    <row r="29" spans="1:7" ht="15.75">
      <c r="A29" s="158"/>
      <c r="B29" s="158"/>
      <c r="C29" s="158"/>
      <c r="D29" s="158"/>
      <c r="E29" s="158"/>
      <c r="F29" s="158"/>
      <c r="G29" s="158"/>
    </row>
    <row r="30" spans="1:7" ht="15.75">
      <c r="A30" s="158"/>
      <c r="B30" s="158"/>
      <c r="C30" s="158"/>
      <c r="D30" s="158"/>
      <c r="E30" s="158"/>
      <c r="F30" s="158"/>
      <c r="G30" s="158"/>
    </row>
    <row r="31" spans="1:7" ht="15.75">
      <c r="A31" s="158"/>
      <c r="B31" s="158"/>
      <c r="C31" s="158"/>
      <c r="D31" s="158"/>
      <c r="E31" s="158"/>
      <c r="F31" s="158"/>
      <c r="G31" s="158"/>
    </row>
    <row r="32" spans="1:7" ht="15.75">
      <c r="A32" s="158"/>
      <c r="B32" s="158"/>
      <c r="C32" s="158"/>
      <c r="D32" s="158"/>
      <c r="E32" s="158"/>
      <c r="F32" s="158"/>
      <c r="G32" s="158"/>
    </row>
    <row r="33" spans="1:7" ht="15.75">
      <c r="A33" s="158"/>
      <c r="B33" s="158"/>
      <c r="C33" s="158"/>
      <c r="D33" s="158"/>
      <c r="E33" s="158"/>
      <c r="F33" s="158"/>
      <c r="G33" s="158"/>
    </row>
    <row r="34" spans="1:7" ht="15.75">
      <c r="A34" s="158"/>
      <c r="B34" s="158"/>
      <c r="C34" s="158"/>
      <c r="D34" s="158"/>
      <c r="E34" s="158"/>
      <c r="F34" s="158"/>
      <c r="G34" s="158"/>
    </row>
    <row r="35" spans="1:7" ht="15.75">
      <c r="A35" s="158"/>
      <c r="B35" s="158"/>
      <c r="C35" s="158"/>
      <c r="D35" s="158"/>
      <c r="E35" s="158"/>
      <c r="F35" s="158"/>
      <c r="G35" s="158"/>
    </row>
    <row r="36" spans="1:7" ht="15.75">
      <c r="A36" s="158"/>
      <c r="B36" s="158"/>
      <c r="C36" s="158"/>
      <c r="D36" s="158"/>
      <c r="E36" s="158"/>
      <c r="F36" s="158"/>
      <c r="G36" s="158"/>
    </row>
    <row r="37" spans="1:7" ht="15.75">
      <c r="A37" s="158"/>
      <c r="B37" s="158"/>
      <c r="C37" s="158"/>
      <c r="D37" s="158"/>
      <c r="E37" s="158"/>
      <c r="F37" s="158"/>
      <c r="G37" s="158"/>
    </row>
    <row r="38" spans="1:7" ht="15.75">
      <c r="A38" s="158"/>
      <c r="B38" s="158"/>
      <c r="C38" s="158"/>
      <c r="D38" s="158"/>
      <c r="E38" s="158"/>
      <c r="F38" s="158"/>
      <c r="G38" s="158"/>
    </row>
    <row r="39" spans="1:7" ht="15.75">
      <c r="A39" s="158"/>
      <c r="B39" s="158"/>
      <c r="C39" s="158"/>
      <c r="D39" s="158"/>
      <c r="E39" s="158"/>
      <c r="F39" s="158"/>
      <c r="G39" s="158"/>
    </row>
    <row r="40" spans="1:7" ht="15.75">
      <c r="A40" s="158"/>
      <c r="B40" s="158"/>
      <c r="C40" s="158"/>
      <c r="D40" s="158"/>
      <c r="E40" s="158"/>
      <c r="F40" s="158"/>
      <c r="G40" s="158"/>
    </row>
    <row r="41" spans="1:7" ht="15.75">
      <c r="A41" s="158"/>
      <c r="B41" s="158"/>
      <c r="C41" s="158"/>
      <c r="D41" s="158"/>
      <c r="E41" s="158"/>
      <c r="F41" s="158"/>
      <c r="G41" s="158"/>
    </row>
    <row r="42" spans="1:7" ht="15.75">
      <c r="A42" s="158"/>
      <c r="B42" s="158"/>
      <c r="C42" s="158"/>
      <c r="D42" s="158"/>
      <c r="E42" s="158"/>
      <c r="F42" s="158"/>
      <c r="G42" s="158"/>
    </row>
    <row r="43" spans="1:7" ht="15.75">
      <c r="A43" s="158"/>
      <c r="B43" s="158"/>
      <c r="C43" s="158"/>
      <c r="D43" s="158"/>
      <c r="E43" s="158"/>
      <c r="F43" s="158"/>
      <c r="G43" s="158"/>
    </row>
    <row r="44" spans="1:7" ht="15.75">
      <c r="A44" s="158"/>
      <c r="B44" s="158"/>
      <c r="C44" s="158"/>
      <c r="D44" s="158"/>
      <c r="E44" s="158"/>
      <c r="F44" s="158"/>
      <c r="G44" s="158"/>
    </row>
    <row r="45" spans="1:7" ht="15.75">
      <c r="A45" s="158"/>
      <c r="B45" s="158"/>
      <c r="C45" s="158"/>
      <c r="D45" s="158"/>
      <c r="E45" s="158"/>
      <c r="F45" s="158"/>
      <c r="G45" s="158"/>
    </row>
    <row r="46" spans="1:7" ht="15.75">
      <c r="A46" s="158"/>
      <c r="B46" s="158"/>
      <c r="C46" s="158"/>
      <c r="D46" s="158"/>
      <c r="E46" s="158"/>
      <c r="F46" s="158"/>
      <c r="G46" s="158"/>
    </row>
    <row r="47" spans="1:7" ht="15.75">
      <c r="A47" s="158"/>
      <c r="B47" s="158"/>
      <c r="C47" s="158"/>
      <c r="D47" s="158"/>
      <c r="E47" s="158"/>
      <c r="F47" s="158"/>
      <c r="G47" s="158"/>
    </row>
    <row r="48" spans="1:7" ht="15.75">
      <c r="A48" s="158"/>
      <c r="B48" s="158"/>
      <c r="C48" s="158"/>
      <c r="D48" s="158"/>
      <c r="E48" s="158"/>
      <c r="F48" s="158"/>
      <c r="G48" s="158"/>
    </row>
    <row r="49" spans="1:7" ht="15.75">
      <c r="A49" s="158"/>
      <c r="B49" s="158"/>
      <c r="C49" s="158"/>
      <c r="D49" s="158"/>
      <c r="E49" s="158"/>
      <c r="F49" s="158"/>
      <c r="G49" s="158"/>
    </row>
    <row r="50" spans="1:7" ht="15.75">
      <c r="A50" s="158"/>
      <c r="B50" s="158"/>
      <c r="C50" s="158"/>
      <c r="D50" s="158"/>
      <c r="E50" s="158"/>
      <c r="F50" s="158"/>
      <c r="G50" s="158"/>
    </row>
    <row r="51" spans="1:7" ht="15.75">
      <c r="A51" s="158"/>
      <c r="B51" s="158"/>
      <c r="C51" s="158"/>
      <c r="D51" s="158"/>
      <c r="E51" s="158"/>
      <c r="F51" s="158"/>
      <c r="G51" s="158"/>
    </row>
    <row r="52" spans="1:7" ht="15.75">
      <c r="A52" s="158"/>
      <c r="B52" s="158"/>
      <c r="C52" s="158"/>
      <c r="D52" s="158"/>
      <c r="E52" s="158"/>
      <c r="F52" s="158"/>
      <c r="G52" s="158"/>
    </row>
    <row r="53" spans="1:7" ht="15.75">
      <c r="A53" s="158"/>
      <c r="B53" s="158"/>
      <c r="C53" s="158"/>
      <c r="D53" s="158"/>
      <c r="E53" s="158"/>
      <c r="F53" s="158"/>
      <c r="G53" s="158"/>
    </row>
    <row r="54" spans="1:7" ht="15.75">
      <c r="A54" s="158"/>
      <c r="B54" s="158"/>
      <c r="C54" s="158"/>
      <c r="D54" s="158"/>
      <c r="E54" s="158"/>
      <c r="F54" s="158"/>
      <c r="G54" s="158"/>
    </row>
    <row r="55" spans="1:7" ht="15.75">
      <c r="A55" s="158"/>
      <c r="B55" s="158"/>
      <c r="C55" s="158"/>
      <c r="D55" s="158"/>
      <c r="E55" s="158"/>
      <c r="F55" s="158"/>
      <c r="G55" s="158"/>
    </row>
    <row r="56" spans="1:7" ht="15.75">
      <c r="A56" s="158"/>
      <c r="B56" s="158"/>
      <c r="C56" s="158"/>
      <c r="D56" s="158"/>
      <c r="E56" s="158"/>
      <c r="F56" s="158"/>
      <c r="G56" s="158"/>
    </row>
    <row r="57" spans="1:7" ht="15.75">
      <c r="A57" s="158"/>
      <c r="B57" s="158"/>
      <c r="C57" s="158"/>
      <c r="D57" s="158"/>
      <c r="E57" s="158"/>
      <c r="F57" s="158"/>
      <c r="G57" s="158"/>
    </row>
    <row r="58" spans="1:7" ht="15.75">
      <c r="A58" s="158"/>
      <c r="B58" s="158"/>
      <c r="C58" s="158"/>
      <c r="D58" s="158"/>
      <c r="E58" s="158"/>
      <c r="F58" s="158"/>
      <c r="G58" s="158"/>
    </row>
    <row r="59" spans="1:7" ht="15.75">
      <c r="A59" s="158"/>
      <c r="B59" s="158"/>
      <c r="C59" s="158"/>
      <c r="D59" s="158"/>
      <c r="E59" s="158"/>
      <c r="F59" s="158"/>
      <c r="G59" s="158"/>
    </row>
    <row r="60" spans="1:7" ht="15.75">
      <c r="A60" s="158"/>
      <c r="B60" s="158"/>
      <c r="C60" s="158"/>
      <c r="D60" s="158"/>
      <c r="E60" s="158"/>
      <c r="F60" s="158"/>
      <c r="G60" s="158"/>
    </row>
    <row r="61" spans="1:7" ht="15.75">
      <c r="A61" s="158"/>
      <c r="B61" s="158"/>
      <c r="C61" s="158"/>
      <c r="D61" s="158"/>
      <c r="E61" s="158"/>
      <c r="F61" s="158"/>
      <c r="G61" s="158"/>
    </row>
    <row r="62" spans="1:7" ht="15.75">
      <c r="A62" s="158"/>
      <c r="B62" s="158"/>
      <c r="C62" s="158"/>
      <c r="D62" s="158"/>
      <c r="E62" s="158"/>
      <c r="F62" s="158"/>
      <c r="G62" s="158"/>
    </row>
    <row r="63" spans="1:7" ht="15.75">
      <c r="A63" s="158"/>
      <c r="B63" s="158"/>
      <c r="C63" s="158"/>
      <c r="D63" s="158"/>
      <c r="E63" s="158"/>
      <c r="F63" s="158"/>
      <c r="G63" s="158"/>
    </row>
    <row r="64" spans="1:7" ht="15.75">
      <c r="A64" s="158"/>
      <c r="B64" s="158"/>
      <c r="C64" s="158"/>
      <c r="D64" s="158"/>
      <c r="E64" s="158"/>
      <c r="F64" s="158"/>
      <c r="G64" s="158"/>
    </row>
    <row r="65" spans="1:7" ht="15.75">
      <c r="A65" s="158"/>
      <c r="B65" s="158"/>
      <c r="C65" s="158"/>
      <c r="D65" s="158"/>
      <c r="E65" s="158"/>
      <c r="F65" s="158"/>
      <c r="G65" s="158"/>
    </row>
    <row r="66" spans="1:7" ht="15.75">
      <c r="A66" s="158"/>
      <c r="B66" s="158"/>
      <c r="C66" s="158"/>
      <c r="D66" s="158"/>
      <c r="E66" s="158"/>
      <c r="F66" s="158"/>
      <c r="G66" s="158"/>
    </row>
    <row r="67" spans="1:7" ht="15.75">
      <c r="A67" s="158"/>
      <c r="B67" s="158"/>
      <c r="C67" s="158"/>
      <c r="D67" s="158"/>
      <c r="E67" s="158"/>
      <c r="F67" s="158"/>
      <c r="G67" s="158"/>
    </row>
    <row r="68" spans="1:7" ht="15.75">
      <c r="A68" s="158"/>
      <c r="B68" s="158"/>
      <c r="C68" s="158"/>
      <c r="D68" s="158"/>
      <c r="E68" s="158"/>
      <c r="F68" s="158"/>
      <c r="G68" s="158"/>
    </row>
    <row r="69" spans="1:7" ht="15.75">
      <c r="A69" s="158"/>
      <c r="B69" s="158"/>
      <c r="C69" s="158"/>
      <c r="D69" s="158"/>
      <c r="E69" s="158"/>
      <c r="F69" s="158"/>
      <c r="G69" s="158"/>
    </row>
    <row r="70" spans="1:7" ht="15.75">
      <c r="A70" s="158"/>
      <c r="B70" s="158"/>
      <c r="C70" s="158"/>
      <c r="D70" s="158"/>
      <c r="E70" s="158"/>
      <c r="F70" s="158"/>
      <c r="G70" s="158"/>
    </row>
    <row r="71" spans="1:7" ht="15.75">
      <c r="A71" s="158"/>
      <c r="B71" s="158"/>
      <c r="C71" s="158"/>
      <c r="D71" s="158"/>
      <c r="E71" s="158"/>
      <c r="F71" s="158"/>
      <c r="G71" s="158"/>
    </row>
    <row r="72" spans="1:7" ht="15.75">
      <c r="A72" s="158"/>
      <c r="B72" s="158"/>
      <c r="C72" s="158"/>
      <c r="D72" s="158"/>
      <c r="E72" s="158"/>
      <c r="F72" s="158"/>
      <c r="G72" s="158"/>
    </row>
    <row r="73" spans="1:7" ht="15.75">
      <c r="A73" s="158"/>
      <c r="B73" s="158"/>
      <c r="C73" s="158"/>
      <c r="D73" s="158"/>
      <c r="E73" s="158"/>
      <c r="F73" s="158"/>
      <c r="G73" s="158"/>
    </row>
    <row r="74" spans="1:7" ht="15.75">
      <c r="A74" s="158"/>
      <c r="B74" s="158"/>
      <c r="C74" s="158"/>
      <c r="D74" s="158"/>
      <c r="E74" s="158"/>
      <c r="F74" s="158"/>
      <c r="G74" s="158"/>
    </row>
    <row r="75" spans="1:7" ht="15.75">
      <c r="A75" s="158"/>
      <c r="B75" s="158"/>
      <c r="C75" s="158"/>
      <c r="D75" s="158"/>
      <c r="E75" s="158"/>
      <c r="F75" s="158"/>
      <c r="G75" s="158"/>
    </row>
    <row r="76" spans="1:7" ht="15.75">
      <c r="A76" s="158"/>
      <c r="B76" s="158"/>
      <c r="C76" s="158"/>
      <c r="D76" s="158"/>
      <c r="E76" s="158"/>
      <c r="F76" s="158"/>
      <c r="G76" s="158"/>
    </row>
    <row r="77" spans="1:7" ht="15.75">
      <c r="A77" s="158"/>
      <c r="B77" s="158"/>
      <c r="C77" s="158"/>
      <c r="D77" s="158"/>
      <c r="E77" s="158"/>
      <c r="F77" s="158"/>
      <c r="G77" s="158"/>
    </row>
    <row r="78" spans="1:7" ht="15.75">
      <c r="A78" s="158"/>
      <c r="B78" s="158"/>
      <c r="C78" s="158"/>
      <c r="D78" s="158"/>
      <c r="E78" s="158"/>
      <c r="F78" s="158"/>
      <c r="G78" s="158"/>
    </row>
    <row r="79" spans="1:7" ht="15.75">
      <c r="A79" s="158"/>
      <c r="B79" s="158"/>
      <c r="C79" s="158"/>
      <c r="D79" s="158"/>
      <c r="E79" s="158"/>
      <c r="F79" s="158"/>
      <c r="G79" s="158"/>
    </row>
  </sheetData>
  <sheetProtection/>
  <mergeCells count="26">
    <mergeCell ref="G12:G15"/>
    <mergeCell ref="E12:E15"/>
    <mergeCell ref="G16:G18"/>
    <mergeCell ref="E16:E18"/>
    <mergeCell ref="A12:A15"/>
    <mergeCell ref="C12:C15"/>
    <mergeCell ref="A16:A18"/>
    <mergeCell ref="C16:C18"/>
    <mergeCell ref="D16:D18"/>
    <mergeCell ref="F16:F18"/>
    <mergeCell ref="D12:D15"/>
    <mergeCell ref="F12:F15"/>
    <mergeCell ref="A1:G1"/>
    <mergeCell ref="A2:G2"/>
    <mergeCell ref="B8:B11"/>
    <mergeCell ref="C8:C11"/>
    <mergeCell ref="D8:D11"/>
    <mergeCell ref="F8:F11"/>
    <mergeCell ref="G8:G11"/>
    <mergeCell ref="A5:A7"/>
    <mergeCell ref="C5:C7"/>
    <mergeCell ref="D5:D7"/>
    <mergeCell ref="F5:F7"/>
    <mergeCell ref="G5:G7"/>
    <mergeCell ref="E5:E7"/>
    <mergeCell ref="E8:E11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bestFit="1" customWidth="1"/>
    <col min="2" max="2" width="6.421875" style="1" bestFit="1" customWidth="1"/>
    <col min="3" max="3" width="32.28125" style="2" bestFit="1" customWidth="1"/>
    <col min="4" max="4" width="13.00390625" style="5" bestFit="1" customWidth="1"/>
    <col min="5" max="5" width="13.28125" style="5" customWidth="1"/>
    <col min="6" max="6" width="5.421875" style="1" bestFit="1" customWidth="1"/>
    <col min="7" max="7" width="32.140625" style="1" bestFit="1" customWidth="1"/>
    <col min="8" max="8" width="37.421875" style="1" bestFit="1" customWidth="1"/>
    <col min="9" max="16384" width="9.140625" style="1" customWidth="1"/>
  </cols>
  <sheetData>
    <row r="1" spans="1:8" ht="18.75">
      <c r="A1" s="1" t="s">
        <v>192</v>
      </c>
      <c r="B1" s="5">
        <v>2017</v>
      </c>
      <c r="C1" s="3" t="s">
        <v>197</v>
      </c>
      <c r="D1" s="6">
        <v>42736</v>
      </c>
      <c r="E1" s="5" t="s">
        <v>233</v>
      </c>
      <c r="F1" s="1" t="s">
        <v>401</v>
      </c>
      <c r="G1" s="1" t="s">
        <v>404</v>
      </c>
      <c r="H1" s="1" t="s">
        <v>470</v>
      </c>
    </row>
    <row r="2" spans="1:8" ht="18.75">
      <c r="A2" s="1" t="s">
        <v>193</v>
      </c>
      <c r="B2" s="5">
        <v>2018</v>
      </c>
      <c r="C2" s="3" t="s">
        <v>198</v>
      </c>
      <c r="D2" s="6">
        <v>42826</v>
      </c>
      <c r="E2" s="5" t="s">
        <v>363</v>
      </c>
      <c r="F2" s="1" t="s">
        <v>402</v>
      </c>
      <c r="G2" s="1" t="s">
        <v>403</v>
      </c>
      <c r="H2" s="1" t="s">
        <v>471</v>
      </c>
    </row>
    <row r="3" spans="1:8" ht="18.75">
      <c r="A3" s="1" t="s">
        <v>191</v>
      </c>
      <c r="B3" s="5">
        <v>2019</v>
      </c>
      <c r="C3" s="3" t="s">
        <v>199</v>
      </c>
      <c r="D3" s="6">
        <v>42917</v>
      </c>
      <c r="E3" s="5" t="s">
        <v>366</v>
      </c>
      <c r="G3" s="1" t="s">
        <v>6</v>
      </c>
      <c r="H3" s="1" t="s">
        <v>472</v>
      </c>
    </row>
    <row r="4" spans="1:8" ht="18.75">
      <c r="A4" s="1" t="s">
        <v>194</v>
      </c>
      <c r="B4" s="5">
        <v>2020</v>
      </c>
      <c r="C4" s="3" t="s">
        <v>200</v>
      </c>
      <c r="D4" s="6">
        <v>43009</v>
      </c>
      <c r="E4" s="5" t="s">
        <v>367</v>
      </c>
      <c r="H4" s="1" t="s">
        <v>473</v>
      </c>
    </row>
    <row r="5" spans="2:8" ht="18.75">
      <c r="B5" s="5">
        <v>2021</v>
      </c>
      <c r="C5" s="4" t="s">
        <v>201</v>
      </c>
      <c r="D5" s="6">
        <v>43101</v>
      </c>
      <c r="E5" s="5" t="s">
        <v>368</v>
      </c>
      <c r="H5" s="1" t="s">
        <v>474</v>
      </c>
    </row>
    <row r="6" spans="2:8" ht="18.75">
      <c r="B6" s="5">
        <v>2022</v>
      </c>
      <c r="C6" s="3" t="s">
        <v>202</v>
      </c>
      <c r="D6" s="6">
        <v>43191</v>
      </c>
      <c r="E6" s="5" t="s">
        <v>369</v>
      </c>
      <c r="H6" s="1" t="s">
        <v>475</v>
      </c>
    </row>
    <row r="7" spans="2:8" ht="18.75">
      <c r="B7" s="5">
        <v>2023</v>
      </c>
      <c r="C7" s="3" t="s">
        <v>203</v>
      </c>
      <c r="D7" s="6">
        <v>43282</v>
      </c>
      <c r="E7" s="5" t="s">
        <v>370</v>
      </c>
      <c r="H7" s="1" t="s">
        <v>476</v>
      </c>
    </row>
    <row r="8" spans="2:8" ht="18.75">
      <c r="B8" s="5">
        <v>2024</v>
      </c>
      <c r="C8" s="3" t="s">
        <v>204</v>
      </c>
      <c r="D8" s="6">
        <v>43374</v>
      </c>
      <c r="E8" s="5" t="s">
        <v>371</v>
      </c>
      <c r="H8" s="1" t="s">
        <v>477</v>
      </c>
    </row>
    <row r="9" spans="2:8" ht="18.75">
      <c r="B9" s="5">
        <v>2025</v>
      </c>
      <c r="C9" s="3" t="s">
        <v>205</v>
      </c>
      <c r="D9" s="6">
        <v>43466</v>
      </c>
      <c r="E9" s="5" t="s">
        <v>372</v>
      </c>
      <c r="H9" s="1" t="s">
        <v>478</v>
      </c>
    </row>
    <row r="10" spans="2:8" ht="18.75">
      <c r="B10" s="5">
        <v>2026</v>
      </c>
      <c r="C10" s="3" t="s">
        <v>206</v>
      </c>
      <c r="D10" s="6">
        <v>43556</v>
      </c>
      <c r="E10" s="5" t="s">
        <v>373</v>
      </c>
      <c r="H10" s="1" t="s">
        <v>479</v>
      </c>
    </row>
    <row r="11" spans="2:8" ht="18.75">
      <c r="B11" s="5">
        <v>2027</v>
      </c>
      <c r="C11" s="3" t="s">
        <v>207</v>
      </c>
      <c r="D11" s="6">
        <v>43647</v>
      </c>
      <c r="E11" s="5" t="s">
        <v>374</v>
      </c>
      <c r="H11" s="1" t="s">
        <v>480</v>
      </c>
    </row>
    <row r="12" spans="2:8" ht="18.75">
      <c r="B12" s="5">
        <v>2028</v>
      </c>
      <c r="C12" s="3" t="s">
        <v>208</v>
      </c>
      <c r="D12" s="6">
        <v>43739</v>
      </c>
      <c r="E12" s="5" t="s">
        <v>375</v>
      </c>
      <c r="H12" s="1" t="s">
        <v>481</v>
      </c>
    </row>
    <row r="13" spans="2:8" ht="18.75">
      <c r="B13" s="5">
        <v>2029</v>
      </c>
      <c r="C13" s="3" t="s">
        <v>209</v>
      </c>
      <c r="D13" s="6">
        <v>43831</v>
      </c>
      <c r="E13" s="5" t="s">
        <v>376</v>
      </c>
      <c r="H13" s="1" t="s">
        <v>482</v>
      </c>
    </row>
    <row r="14" spans="2:8" ht="18.75">
      <c r="B14" s="5">
        <v>2030</v>
      </c>
      <c r="C14" s="3" t="s">
        <v>210</v>
      </c>
      <c r="D14" s="6">
        <v>43922</v>
      </c>
      <c r="E14" s="5" t="s">
        <v>377</v>
      </c>
      <c r="H14" s="1" t="s">
        <v>483</v>
      </c>
    </row>
    <row r="15" spans="3:8" ht="18.75">
      <c r="C15" s="4" t="s">
        <v>211</v>
      </c>
      <c r="D15" s="6">
        <v>44013</v>
      </c>
      <c r="H15" s="1" t="s">
        <v>484</v>
      </c>
    </row>
    <row r="16" spans="3:8" ht="18.75">
      <c r="C16" s="3" t="s">
        <v>212</v>
      </c>
      <c r="D16" s="6">
        <v>44105</v>
      </c>
      <c r="H16" s="1" t="s">
        <v>485</v>
      </c>
    </row>
    <row r="17" spans="3:8" ht="18.75">
      <c r="C17" s="3" t="s">
        <v>213</v>
      </c>
      <c r="D17" s="6">
        <v>44197</v>
      </c>
      <c r="H17" s="1" t="s">
        <v>486</v>
      </c>
    </row>
    <row r="18" spans="3:8" ht="18.75">
      <c r="C18" s="3" t="s">
        <v>214</v>
      </c>
      <c r="D18" s="6">
        <v>44287</v>
      </c>
      <c r="H18" s="1" t="s">
        <v>487</v>
      </c>
    </row>
    <row r="19" spans="3:8" ht="18.75">
      <c r="C19" s="3" t="s">
        <v>215</v>
      </c>
      <c r="D19" s="6">
        <v>44378</v>
      </c>
      <c r="H19" s="1" t="s">
        <v>488</v>
      </c>
    </row>
    <row r="20" spans="3:8" ht="18.75">
      <c r="C20" s="3" t="s">
        <v>216</v>
      </c>
      <c r="D20" s="6">
        <v>44470</v>
      </c>
      <c r="H20" s="1" t="s">
        <v>489</v>
      </c>
    </row>
    <row r="21" spans="3:8" ht="18.75">
      <c r="C21" s="3" t="s">
        <v>217</v>
      </c>
      <c r="D21" s="6">
        <v>44562</v>
      </c>
      <c r="H21" s="1" t="s">
        <v>490</v>
      </c>
    </row>
    <row r="22" spans="3:8" ht="18.75">
      <c r="C22" s="3" t="s">
        <v>218</v>
      </c>
      <c r="D22" s="6">
        <v>44652</v>
      </c>
      <c r="H22" s="1" t="s">
        <v>491</v>
      </c>
    </row>
    <row r="23" spans="4:8" ht="18.75">
      <c r="D23" s="6">
        <v>44743</v>
      </c>
      <c r="H23" s="1" t="s">
        <v>492</v>
      </c>
    </row>
    <row r="24" spans="3:8" ht="18.75">
      <c r="C24" s="3"/>
      <c r="D24" s="6">
        <v>44835</v>
      </c>
      <c r="H24" s="1" t="s">
        <v>493</v>
      </c>
    </row>
    <row r="25" spans="4:8" ht="18.75">
      <c r="D25" s="6">
        <v>44927</v>
      </c>
      <c r="H25" s="1" t="s">
        <v>494</v>
      </c>
    </row>
    <row r="26" spans="3:8" ht="18.75">
      <c r="C26" s="3"/>
      <c r="D26" s="6">
        <v>45017</v>
      </c>
      <c r="H26" s="1" t="s">
        <v>495</v>
      </c>
    </row>
    <row r="27" spans="4:8" ht="18.75">
      <c r="D27" s="6">
        <v>45108</v>
      </c>
      <c r="H27" s="1" t="s">
        <v>496</v>
      </c>
    </row>
    <row r="28" spans="3:8" ht="18.75">
      <c r="C28" s="3"/>
      <c r="D28" s="6">
        <v>45200</v>
      </c>
      <c r="H28" s="1" t="s">
        <v>503</v>
      </c>
    </row>
    <row r="29" spans="4:8" ht="18.75">
      <c r="D29" s="6">
        <v>45292</v>
      </c>
      <c r="H29" s="1" t="s">
        <v>504</v>
      </c>
    </row>
    <row r="30" spans="3:8" ht="18.75">
      <c r="C30" s="3"/>
      <c r="D30" s="6">
        <v>45383</v>
      </c>
      <c r="H30" s="1" t="s">
        <v>505</v>
      </c>
    </row>
    <row r="31" spans="4:8" ht="18.75">
      <c r="D31" s="6">
        <v>45474</v>
      </c>
      <c r="H31" s="1" t="s">
        <v>506</v>
      </c>
    </row>
    <row r="32" spans="3:8" ht="18.75">
      <c r="C32" s="3"/>
      <c r="D32" s="6">
        <v>45566</v>
      </c>
      <c r="H32" s="1" t="s">
        <v>507</v>
      </c>
    </row>
    <row r="33" spans="4:8" ht="18.75">
      <c r="D33" s="6">
        <v>45658</v>
      </c>
      <c r="H33" s="1" t="s">
        <v>508</v>
      </c>
    </row>
    <row r="34" spans="4:8" ht="18.75">
      <c r="D34" s="6">
        <v>45748</v>
      </c>
      <c r="H34" s="1" t="s">
        <v>509</v>
      </c>
    </row>
    <row r="35" spans="4:8" ht="18.75">
      <c r="D35" s="6">
        <v>45839</v>
      </c>
      <c r="H35" s="1" t="s">
        <v>510</v>
      </c>
    </row>
    <row r="36" spans="4:8" ht="18.75">
      <c r="D36" s="6">
        <v>45931</v>
      </c>
      <c r="H36" s="1" t="s">
        <v>511</v>
      </c>
    </row>
    <row r="37" spans="4:8" ht="18.75">
      <c r="D37" s="6">
        <v>46023</v>
      </c>
      <c r="H37" s="1" t="s">
        <v>512</v>
      </c>
    </row>
    <row r="38" spans="4:8" ht="18.75">
      <c r="D38" s="6">
        <v>46113</v>
      </c>
      <c r="H38" s="1" t="s">
        <v>513</v>
      </c>
    </row>
    <row r="39" spans="4:8" ht="18.75">
      <c r="D39" s="6">
        <v>46204</v>
      </c>
      <c r="H39" s="1" t="s">
        <v>514</v>
      </c>
    </row>
    <row r="40" spans="4:8" ht="18.75">
      <c r="D40" s="6">
        <v>46296</v>
      </c>
      <c r="H40" s="1" t="s">
        <v>515</v>
      </c>
    </row>
    <row r="41" spans="4:8" ht="18.75">
      <c r="D41" s="6">
        <v>46388</v>
      </c>
      <c r="H41" s="1" t="s">
        <v>516</v>
      </c>
    </row>
    <row r="42" spans="4:8" ht="18.75">
      <c r="D42" s="6">
        <v>46478</v>
      </c>
      <c r="H42" s="1" t="s">
        <v>517</v>
      </c>
    </row>
    <row r="43" spans="4:8" ht="18.75">
      <c r="D43" s="6">
        <v>46569</v>
      </c>
      <c r="H43" s="1" t="s">
        <v>518</v>
      </c>
    </row>
    <row r="44" spans="4:8" ht="18.75">
      <c r="D44" s="6">
        <v>46661</v>
      </c>
      <c r="H44" s="1" t="s">
        <v>519</v>
      </c>
    </row>
    <row r="45" spans="3:8" ht="18.75">
      <c r="C45" s="3"/>
      <c r="D45" s="6">
        <v>46753</v>
      </c>
      <c r="H45" s="1" t="s">
        <v>520</v>
      </c>
    </row>
    <row r="46" spans="4:8" ht="18.75">
      <c r="D46" s="6">
        <v>46844</v>
      </c>
      <c r="H46" s="1" t="s">
        <v>521</v>
      </c>
    </row>
    <row r="47" spans="4:8" ht="18.75">
      <c r="D47" s="6">
        <v>46935</v>
      </c>
      <c r="H47" s="1" t="s">
        <v>522</v>
      </c>
    </row>
    <row r="48" spans="4:8" ht="18.75">
      <c r="D48" s="6">
        <v>47027</v>
      </c>
      <c r="H48" s="1" t="s">
        <v>523</v>
      </c>
    </row>
    <row r="49" spans="4:8" ht="18.75">
      <c r="D49" s="6">
        <v>47119</v>
      </c>
      <c r="H49" s="1" t="s">
        <v>524</v>
      </c>
    </row>
    <row r="50" ht="18.75">
      <c r="D50" s="6">
        <v>47209</v>
      </c>
    </row>
    <row r="51" ht="18.75">
      <c r="D51" s="6">
        <v>47300</v>
      </c>
    </row>
    <row r="52" ht="18.75">
      <c r="D52" s="6">
        <v>47392</v>
      </c>
    </row>
    <row r="53" ht="18.75">
      <c r="D53" s="6">
        <v>47484</v>
      </c>
    </row>
    <row r="54" ht="18.75">
      <c r="D54" s="6">
        <v>47574</v>
      </c>
    </row>
    <row r="55" ht="18.75">
      <c r="D55" s="6">
        <v>47665</v>
      </c>
    </row>
    <row r="56" ht="18.75">
      <c r="D56" s="6">
        <v>47757</v>
      </c>
    </row>
    <row r="57" ht="18.75">
      <c r="D57" s="6">
        <v>47849</v>
      </c>
    </row>
  </sheetData>
  <sheetProtection password="C60F"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6"/>
  <sheetViews>
    <sheetView zoomScalePageLayoutView="0" workbookViewId="0" topLeftCell="A1">
      <pane ySplit="6" topLeftCell="BM220" activePane="bottomLeft" state="frozen"/>
      <selection pane="topLeft" activeCell="E21" sqref="E21"/>
      <selection pane="bottomLeft" activeCell="B222" sqref="B222:C231"/>
    </sheetView>
  </sheetViews>
  <sheetFormatPr defaultColWidth="9.140625" defaultRowHeight="15"/>
  <cols>
    <col min="1" max="1" width="5.7109375" style="38" customWidth="1"/>
    <col min="2" max="2" width="73.00390625" style="10" customWidth="1"/>
    <col min="3" max="3" width="62.140625" style="10" customWidth="1"/>
    <col min="4" max="4" width="9.140625" style="10" customWidth="1"/>
    <col min="5" max="5" width="47.7109375" style="10" customWidth="1"/>
    <col min="6" max="16384" width="9.140625" style="10" customWidth="1"/>
  </cols>
  <sheetData>
    <row r="1" spans="1:3" s="8" customFormat="1" ht="17.25">
      <c r="A1" s="290" t="s">
        <v>300</v>
      </c>
      <c r="B1" s="290"/>
      <c r="C1" s="290"/>
    </row>
    <row r="2" spans="1:3" s="8" customFormat="1" ht="17.25">
      <c r="A2" s="290" t="s">
        <v>225</v>
      </c>
      <c r="B2" s="290"/>
      <c r="C2" s="290"/>
    </row>
    <row r="4" spans="1:3" ht="15.75">
      <c r="A4" s="274" t="s">
        <v>219</v>
      </c>
      <c r="B4" s="276" t="s">
        <v>220</v>
      </c>
      <c r="C4" s="9" t="s">
        <v>221</v>
      </c>
    </row>
    <row r="5" spans="1:3" ht="15.75">
      <c r="A5" s="275"/>
      <c r="B5" s="277"/>
      <c r="C5" s="11" t="s">
        <v>472</v>
      </c>
    </row>
    <row r="6" spans="1:3" ht="15.75">
      <c r="A6" s="12" t="s">
        <v>311</v>
      </c>
      <c r="B6" s="13">
        <v>2</v>
      </c>
      <c r="C6" s="11">
        <v>3</v>
      </c>
    </row>
    <row r="7" spans="1:3" ht="15.75">
      <c r="A7" s="14" t="s">
        <v>409</v>
      </c>
      <c r="B7" s="15"/>
      <c r="C7" s="16"/>
    </row>
    <row r="8" spans="1:3" ht="69.75" customHeight="1">
      <c r="A8" s="287">
        <v>1</v>
      </c>
      <c r="B8" s="291" t="s">
        <v>446</v>
      </c>
      <c r="C8" s="195" t="s">
        <v>121</v>
      </c>
    </row>
    <row r="9" spans="1:3" ht="94.5">
      <c r="A9" s="287"/>
      <c r="B9" s="291"/>
      <c r="C9" s="195" t="s">
        <v>122</v>
      </c>
    </row>
    <row r="10" spans="1:3" ht="30" customHeight="1">
      <c r="A10" s="287"/>
      <c r="B10" s="291"/>
      <c r="C10" s="195" t="s">
        <v>123</v>
      </c>
    </row>
    <row r="11" spans="1:3" ht="30" customHeight="1">
      <c r="A11" s="289"/>
      <c r="B11" s="292"/>
      <c r="C11" s="196">
        <v>773</v>
      </c>
    </row>
    <row r="12" spans="1:3" ht="15.75">
      <c r="A12" s="286">
        <v>2</v>
      </c>
      <c r="B12" s="320" t="s">
        <v>410</v>
      </c>
      <c r="C12" s="197" t="s">
        <v>420</v>
      </c>
    </row>
    <row r="13" spans="1:3" ht="31.5">
      <c r="A13" s="287"/>
      <c r="B13" s="288"/>
      <c r="C13" s="198" t="s">
        <v>421</v>
      </c>
    </row>
    <row r="14" spans="1:3" ht="31.5">
      <c r="A14" s="287"/>
      <c r="B14" s="288"/>
      <c r="C14" s="199" t="s">
        <v>422</v>
      </c>
    </row>
    <row r="15" spans="1:3" ht="15.75">
      <c r="A15" s="287"/>
      <c r="B15" s="288"/>
      <c r="C15" s="200" t="s">
        <v>423</v>
      </c>
    </row>
    <row r="16" spans="1:3" ht="15.75">
      <c r="A16" s="287"/>
      <c r="B16" s="288"/>
      <c r="C16" s="200" t="s">
        <v>424</v>
      </c>
    </row>
    <row r="17" spans="1:3" ht="78.75">
      <c r="A17" s="287"/>
      <c r="B17" s="288"/>
      <c r="C17" s="195" t="s">
        <v>425</v>
      </c>
    </row>
    <row r="18" spans="1:3" ht="15.75">
      <c r="A18" s="287"/>
      <c r="B18" s="288"/>
      <c r="C18" s="200" t="s">
        <v>426</v>
      </c>
    </row>
    <row r="19" spans="1:3" ht="15.75">
      <c r="A19" s="289"/>
      <c r="B19" s="321"/>
      <c r="C19" s="200" t="s">
        <v>427</v>
      </c>
    </row>
    <row r="20" spans="1:3" ht="31.5">
      <c r="A20" s="286">
        <v>3</v>
      </c>
      <c r="B20" s="320" t="s">
        <v>411</v>
      </c>
      <c r="C20" s="198" t="s">
        <v>428</v>
      </c>
    </row>
    <row r="21" spans="1:3" ht="78.75">
      <c r="A21" s="287"/>
      <c r="B21" s="288"/>
      <c r="C21" s="199" t="s">
        <v>429</v>
      </c>
    </row>
    <row r="22" spans="1:3" ht="15.75">
      <c r="A22" s="287"/>
      <c r="B22" s="288"/>
      <c r="C22" s="196" t="s">
        <v>426</v>
      </c>
    </row>
    <row r="23" spans="1:3" ht="15.75">
      <c r="A23" s="287"/>
      <c r="B23" s="288"/>
      <c r="C23" s="196" t="s">
        <v>427</v>
      </c>
    </row>
    <row r="24" spans="1:3" ht="15.75">
      <c r="A24" s="287"/>
      <c r="B24" s="288"/>
      <c r="C24" s="196" t="s">
        <v>430</v>
      </c>
    </row>
    <row r="25" spans="1:3" ht="31.5">
      <c r="A25" s="287"/>
      <c r="B25" s="288"/>
      <c r="C25" s="200" t="s">
        <v>431</v>
      </c>
    </row>
    <row r="26" spans="1:3" ht="15.75">
      <c r="A26" s="287"/>
      <c r="B26" s="288"/>
      <c r="C26" s="196" t="s">
        <v>432</v>
      </c>
    </row>
    <row r="27" spans="1:3" ht="15.75">
      <c r="A27" s="289"/>
      <c r="B27" s="321"/>
      <c r="C27" s="196" t="s">
        <v>433</v>
      </c>
    </row>
    <row r="28" spans="1:3" ht="78.75">
      <c r="A28" s="286">
        <v>4</v>
      </c>
      <c r="B28" s="320" t="s">
        <v>412</v>
      </c>
      <c r="C28" s="199" t="s">
        <v>434</v>
      </c>
    </row>
    <row r="29" spans="1:3" ht="15.75">
      <c r="A29" s="287"/>
      <c r="B29" s="288"/>
      <c r="C29" s="196" t="s">
        <v>426</v>
      </c>
    </row>
    <row r="30" spans="1:3" ht="15.75">
      <c r="A30" s="287"/>
      <c r="B30" s="288"/>
      <c r="C30" s="196" t="s">
        <v>427</v>
      </c>
    </row>
    <row r="31" spans="1:3" ht="47.25">
      <c r="A31" s="287"/>
      <c r="B31" s="288"/>
      <c r="C31" s="201" t="s">
        <v>167</v>
      </c>
    </row>
    <row r="32" spans="1:3" ht="15.75">
      <c r="A32" s="287"/>
      <c r="B32" s="288"/>
      <c r="C32" s="202" t="s">
        <v>168</v>
      </c>
    </row>
    <row r="33" spans="1:3" ht="15.75">
      <c r="A33" s="289"/>
      <c r="B33" s="321"/>
      <c r="C33" s="202" t="s">
        <v>169</v>
      </c>
    </row>
    <row r="34" spans="1:3" ht="97.5" customHeight="1">
      <c r="A34" s="286">
        <v>5</v>
      </c>
      <c r="B34" s="320" t="s">
        <v>447</v>
      </c>
      <c r="C34" s="195" t="s">
        <v>172</v>
      </c>
    </row>
    <row r="35" spans="1:3" ht="15.75">
      <c r="A35" s="287"/>
      <c r="B35" s="288"/>
      <c r="C35" s="202" t="s">
        <v>170</v>
      </c>
    </row>
    <row r="36" spans="1:3" ht="15.75">
      <c r="A36" s="287"/>
      <c r="B36" s="288"/>
      <c r="C36" s="202" t="s">
        <v>171</v>
      </c>
    </row>
    <row r="37" spans="1:3" ht="78.75">
      <c r="A37" s="287"/>
      <c r="B37" s="288"/>
      <c r="C37" s="203" t="s">
        <v>174</v>
      </c>
    </row>
    <row r="38" spans="1:5" ht="113.25" customHeight="1">
      <c r="A38" s="287"/>
      <c r="B38" s="288"/>
      <c r="C38" s="203" t="s">
        <v>173</v>
      </c>
      <c r="E38" s="207"/>
    </row>
    <row r="39" spans="1:3" ht="67.5" customHeight="1">
      <c r="A39" s="289"/>
      <c r="B39" s="321"/>
      <c r="C39" s="204" t="s">
        <v>90</v>
      </c>
    </row>
    <row r="40" spans="1:3" ht="66" customHeight="1">
      <c r="A40" s="315" t="s">
        <v>97</v>
      </c>
      <c r="B40" s="301" t="s">
        <v>98</v>
      </c>
      <c r="C40" s="204" t="s">
        <v>89</v>
      </c>
    </row>
    <row r="41" spans="1:3" ht="15.75">
      <c r="A41" s="316"/>
      <c r="B41" s="302"/>
      <c r="C41" s="207" t="s">
        <v>86</v>
      </c>
    </row>
    <row r="42" spans="1:3" ht="15.75">
      <c r="A42" s="316"/>
      <c r="B42" s="302"/>
      <c r="C42" s="207" t="s">
        <v>87</v>
      </c>
    </row>
    <row r="43" spans="1:3" ht="35.25" customHeight="1">
      <c r="A43" s="316"/>
      <c r="B43" s="302"/>
      <c r="C43" s="206" t="s">
        <v>175</v>
      </c>
    </row>
    <row r="44" spans="1:3" ht="75" customHeight="1">
      <c r="A44" s="316"/>
      <c r="B44" s="302"/>
      <c r="C44" s="208" t="s">
        <v>88</v>
      </c>
    </row>
    <row r="45" spans="1:3" ht="63">
      <c r="A45" s="317"/>
      <c r="B45" s="303"/>
      <c r="C45" s="204" t="s">
        <v>91</v>
      </c>
    </row>
    <row r="46" spans="1:3" ht="78.75">
      <c r="A46" s="18">
        <v>6</v>
      </c>
      <c r="B46" s="19" t="s">
        <v>461</v>
      </c>
      <c r="C46" s="209" t="s">
        <v>92</v>
      </c>
    </row>
    <row r="47" spans="1:3" ht="15.75">
      <c r="A47" s="286" t="s">
        <v>277</v>
      </c>
      <c r="B47" s="320" t="s">
        <v>238</v>
      </c>
      <c r="C47" s="205" t="s">
        <v>175</v>
      </c>
    </row>
    <row r="48" spans="1:3" ht="15.75">
      <c r="A48" s="287"/>
      <c r="B48" s="288"/>
      <c r="C48" s="205" t="s">
        <v>175</v>
      </c>
    </row>
    <row r="49" spans="1:3" ht="15.75">
      <c r="A49" s="287"/>
      <c r="B49" s="288"/>
      <c r="C49" s="205" t="s">
        <v>175</v>
      </c>
    </row>
    <row r="50" spans="1:3" ht="15.75">
      <c r="A50" s="287"/>
      <c r="B50" s="288"/>
      <c r="C50" s="205" t="s">
        <v>175</v>
      </c>
    </row>
    <row r="51" spans="1:3" ht="15.75">
      <c r="A51" s="287"/>
      <c r="B51" s="288"/>
      <c r="C51" s="205" t="s">
        <v>175</v>
      </c>
    </row>
    <row r="52" spans="1:3" ht="15.75">
      <c r="A52" s="287"/>
      <c r="B52" s="288"/>
      <c r="C52" s="205" t="s">
        <v>175</v>
      </c>
    </row>
    <row r="53" spans="1:3" ht="15.75">
      <c r="A53" s="287"/>
      <c r="B53" s="288"/>
      <c r="C53" s="205" t="s">
        <v>175</v>
      </c>
    </row>
    <row r="54" spans="1:3" ht="15.75">
      <c r="A54" s="289"/>
      <c r="B54" s="321"/>
      <c r="C54" s="206" t="s">
        <v>175</v>
      </c>
    </row>
    <row r="55" spans="1:3" ht="63">
      <c r="A55" s="286" t="s">
        <v>278</v>
      </c>
      <c r="B55" s="320" t="s">
        <v>383</v>
      </c>
      <c r="C55" s="210" t="s">
        <v>45</v>
      </c>
    </row>
    <row r="56" spans="1:3" ht="15.75">
      <c r="A56" s="287"/>
      <c r="B56" s="288"/>
      <c r="C56" s="210" t="s">
        <v>93</v>
      </c>
    </row>
    <row r="57" spans="1:3" ht="15.75">
      <c r="A57" s="287"/>
      <c r="B57" s="288"/>
      <c r="C57" s="210">
        <v>1003</v>
      </c>
    </row>
    <row r="58" spans="1:3" ht="48" customHeight="1">
      <c r="A58" s="287"/>
      <c r="B58" s="288"/>
      <c r="C58" s="195" t="s">
        <v>46</v>
      </c>
    </row>
    <row r="59" spans="1:3" ht="15.75">
      <c r="A59" s="287"/>
      <c r="B59" s="288"/>
      <c r="C59" s="211" t="s">
        <v>95</v>
      </c>
    </row>
    <row r="60" spans="1:3" ht="15.75">
      <c r="A60" s="287"/>
      <c r="B60" s="288"/>
      <c r="C60" s="211">
        <v>485</v>
      </c>
    </row>
    <row r="61" spans="1:3" ht="22.5" customHeight="1">
      <c r="A61" s="287"/>
      <c r="B61" s="288"/>
      <c r="C61" s="211" t="s">
        <v>94</v>
      </c>
    </row>
    <row r="62" spans="1:3" ht="94.5">
      <c r="A62" s="289"/>
      <c r="B62" s="321"/>
      <c r="C62" s="204" t="s">
        <v>44</v>
      </c>
    </row>
    <row r="63" spans="1:3" ht="63">
      <c r="A63" s="286" t="s">
        <v>279</v>
      </c>
      <c r="B63" s="320" t="s">
        <v>239</v>
      </c>
      <c r="C63" s="212" t="s">
        <v>536</v>
      </c>
    </row>
    <row r="64" spans="1:3" ht="15.75">
      <c r="A64" s="287"/>
      <c r="B64" s="288"/>
      <c r="C64" s="213" t="s">
        <v>86</v>
      </c>
    </row>
    <row r="65" spans="1:3" ht="15.75">
      <c r="A65" s="287"/>
      <c r="B65" s="288"/>
      <c r="C65" s="213">
        <v>1046</v>
      </c>
    </row>
    <row r="66" spans="1:3" ht="52.5" customHeight="1">
      <c r="A66" s="287"/>
      <c r="B66" s="288"/>
      <c r="C66" s="195" t="s">
        <v>538</v>
      </c>
    </row>
    <row r="67" spans="1:3" ht="15.75">
      <c r="A67" s="287"/>
      <c r="B67" s="288"/>
      <c r="C67" s="211" t="s">
        <v>539</v>
      </c>
    </row>
    <row r="68" spans="1:3" ht="15.75">
      <c r="A68" s="287"/>
      <c r="B68" s="288"/>
      <c r="C68" s="211">
        <v>473</v>
      </c>
    </row>
    <row r="69" spans="1:3" ht="78.75">
      <c r="A69" s="287"/>
      <c r="B69" s="288"/>
      <c r="C69" s="214" t="s">
        <v>537</v>
      </c>
    </row>
    <row r="70" spans="1:3" ht="94.5">
      <c r="A70" s="289"/>
      <c r="B70" s="321"/>
      <c r="C70" s="204" t="s">
        <v>47</v>
      </c>
    </row>
    <row r="71" spans="1:3" ht="15.75">
      <c r="A71" s="286" t="s">
        <v>280</v>
      </c>
      <c r="B71" s="320" t="s">
        <v>240</v>
      </c>
      <c r="C71" s="205" t="s">
        <v>175</v>
      </c>
    </row>
    <row r="72" spans="1:3" ht="15.75">
      <c r="A72" s="287"/>
      <c r="B72" s="288"/>
      <c r="C72" s="205" t="s">
        <v>175</v>
      </c>
    </row>
    <row r="73" spans="1:3" ht="15.75">
      <c r="A73" s="287"/>
      <c r="B73" s="288"/>
      <c r="C73" s="205" t="s">
        <v>175</v>
      </c>
    </row>
    <row r="74" spans="1:3" ht="15.75">
      <c r="A74" s="287"/>
      <c r="B74" s="288"/>
      <c r="C74" s="205" t="s">
        <v>175</v>
      </c>
    </row>
    <row r="75" spans="1:3" ht="15.75">
      <c r="A75" s="287"/>
      <c r="B75" s="288"/>
      <c r="C75" s="205" t="s">
        <v>175</v>
      </c>
    </row>
    <row r="76" spans="1:3" ht="15.75">
      <c r="A76" s="287"/>
      <c r="B76" s="288"/>
      <c r="C76" s="205" t="s">
        <v>175</v>
      </c>
    </row>
    <row r="77" spans="1:3" ht="15.75">
      <c r="A77" s="287"/>
      <c r="B77" s="288"/>
      <c r="C77" s="205" t="s">
        <v>175</v>
      </c>
    </row>
    <row r="78" spans="1:3" ht="15.75">
      <c r="A78" s="289"/>
      <c r="B78" s="321"/>
      <c r="C78" s="206" t="s">
        <v>175</v>
      </c>
    </row>
    <row r="79" spans="1:3" ht="63">
      <c r="A79" s="286" t="s">
        <v>281</v>
      </c>
      <c r="B79" s="320" t="s">
        <v>241</v>
      </c>
      <c r="C79" s="212" t="s">
        <v>540</v>
      </c>
    </row>
    <row r="80" spans="1:3" ht="15.75">
      <c r="A80" s="287"/>
      <c r="B80" s="288"/>
      <c r="C80" s="215" t="s">
        <v>86</v>
      </c>
    </row>
    <row r="81" spans="1:3" ht="15.75">
      <c r="A81" s="287"/>
      <c r="B81" s="288"/>
      <c r="C81" s="82">
        <v>1052</v>
      </c>
    </row>
    <row r="82" spans="1:3" ht="47.25">
      <c r="A82" s="287"/>
      <c r="B82" s="288"/>
      <c r="C82" s="216" t="s">
        <v>542</v>
      </c>
    </row>
    <row r="83" spans="1:3" ht="15.75">
      <c r="A83" s="287"/>
      <c r="B83" s="288"/>
      <c r="C83" s="211" t="s">
        <v>95</v>
      </c>
    </row>
    <row r="84" spans="1:3" ht="15.75">
      <c r="A84" s="287"/>
      <c r="B84" s="288"/>
      <c r="C84" s="211">
        <v>484</v>
      </c>
    </row>
    <row r="85" spans="1:3" ht="126">
      <c r="A85" s="287"/>
      <c r="B85" s="288"/>
      <c r="C85" s="209" t="s">
        <v>541</v>
      </c>
    </row>
    <row r="86" spans="1:3" ht="162" customHeight="1">
      <c r="A86" s="289"/>
      <c r="B86" s="321"/>
      <c r="C86" s="204" t="s">
        <v>48</v>
      </c>
    </row>
    <row r="87" spans="1:3" ht="35.25" customHeight="1">
      <c r="A87" s="318">
        <v>7</v>
      </c>
      <c r="B87" s="320" t="s">
        <v>413</v>
      </c>
      <c r="C87" s="217" t="s">
        <v>543</v>
      </c>
    </row>
    <row r="88" spans="1:3" ht="26.25" customHeight="1">
      <c r="A88" s="319"/>
      <c r="B88" s="321"/>
      <c r="C88" s="218" t="s">
        <v>544</v>
      </c>
    </row>
    <row r="89" spans="1:3" ht="94.5">
      <c r="A89" s="18">
        <v>8</v>
      </c>
      <c r="B89" s="19" t="s">
        <v>448</v>
      </c>
      <c r="C89" s="209" t="s">
        <v>546</v>
      </c>
    </row>
    <row r="90" spans="1:3" ht="15.75">
      <c r="A90" s="322" t="s">
        <v>289</v>
      </c>
      <c r="B90" s="285" t="s">
        <v>238</v>
      </c>
      <c r="C90" s="205" t="s">
        <v>545</v>
      </c>
    </row>
    <row r="91" spans="1:3" ht="15.75">
      <c r="A91" s="322"/>
      <c r="B91" s="285"/>
      <c r="C91" s="205" t="s">
        <v>545</v>
      </c>
    </row>
    <row r="92" spans="1:3" ht="15.75">
      <c r="A92" s="322"/>
      <c r="B92" s="285"/>
      <c r="C92" s="205" t="s">
        <v>545</v>
      </c>
    </row>
    <row r="93" spans="1:3" ht="15.75">
      <c r="A93" s="322"/>
      <c r="B93" s="285"/>
      <c r="C93" s="205" t="s">
        <v>545</v>
      </c>
    </row>
    <row r="94" spans="1:3" ht="86.25" customHeight="1">
      <c r="A94" s="286" t="s">
        <v>290</v>
      </c>
      <c r="B94" s="320" t="s">
        <v>383</v>
      </c>
      <c r="C94" s="219" t="s">
        <v>547</v>
      </c>
    </row>
    <row r="95" spans="1:3" ht="15.75">
      <c r="A95" s="287"/>
      <c r="B95" s="288"/>
      <c r="C95" s="220" t="s">
        <v>548</v>
      </c>
    </row>
    <row r="96" spans="1:3" ht="15.75">
      <c r="A96" s="287"/>
      <c r="B96" s="288"/>
      <c r="C96" s="220">
        <v>57</v>
      </c>
    </row>
    <row r="97" spans="1:3" ht="15">
      <c r="A97" s="287"/>
      <c r="B97" s="288"/>
      <c r="C97" s="221" t="s">
        <v>549</v>
      </c>
    </row>
    <row r="98" spans="1:3" ht="31.5">
      <c r="A98" s="286" t="s">
        <v>291</v>
      </c>
      <c r="B98" s="320" t="s">
        <v>239</v>
      </c>
      <c r="C98" s="212" t="s">
        <v>551</v>
      </c>
    </row>
    <row r="99" spans="1:3" ht="15.75">
      <c r="A99" s="287"/>
      <c r="B99" s="288"/>
      <c r="C99" s="220" t="s">
        <v>552</v>
      </c>
    </row>
    <row r="100" spans="1:3" ht="15.75">
      <c r="A100" s="287"/>
      <c r="B100" s="288"/>
      <c r="C100" s="220" t="s">
        <v>553</v>
      </c>
    </row>
    <row r="101" spans="1:3" ht="15">
      <c r="A101" s="287"/>
      <c r="B101" s="288"/>
      <c r="C101" s="222" t="s">
        <v>550</v>
      </c>
    </row>
    <row r="102" spans="1:3" ht="15.75">
      <c r="A102" s="286" t="s">
        <v>292</v>
      </c>
      <c r="B102" s="320" t="s">
        <v>240</v>
      </c>
      <c r="C102" s="205" t="s">
        <v>175</v>
      </c>
    </row>
    <row r="103" spans="1:3" ht="15.75">
      <c r="A103" s="287"/>
      <c r="B103" s="288"/>
      <c r="C103" s="205" t="s">
        <v>175</v>
      </c>
    </row>
    <row r="104" spans="1:3" ht="15.75">
      <c r="A104" s="287"/>
      <c r="B104" s="288"/>
      <c r="C104" s="205" t="s">
        <v>175</v>
      </c>
    </row>
    <row r="105" spans="1:3" ht="15.75">
      <c r="A105" s="287"/>
      <c r="B105" s="288"/>
      <c r="C105" s="205" t="s">
        <v>175</v>
      </c>
    </row>
    <row r="106" spans="1:3" ht="141.75">
      <c r="A106" s="286" t="s">
        <v>293</v>
      </c>
      <c r="B106" s="320" t="s">
        <v>241</v>
      </c>
      <c r="C106" s="212" t="s">
        <v>554</v>
      </c>
    </row>
    <row r="107" spans="1:3" ht="15.75">
      <c r="A107" s="287"/>
      <c r="B107" s="288"/>
      <c r="C107" s="220" t="s">
        <v>555</v>
      </c>
    </row>
    <row r="108" spans="1:3" ht="15.75">
      <c r="A108" s="287"/>
      <c r="B108" s="288"/>
      <c r="C108" s="220" t="s">
        <v>556</v>
      </c>
    </row>
    <row r="109" spans="1:3" ht="15">
      <c r="A109" s="287"/>
      <c r="B109" s="288"/>
      <c r="C109" s="223" t="s">
        <v>557</v>
      </c>
    </row>
    <row r="110" spans="1:3" ht="94.5">
      <c r="A110" s="18">
        <v>9</v>
      </c>
      <c r="B110" s="19" t="s">
        <v>449</v>
      </c>
      <c r="C110" s="219" t="s">
        <v>558</v>
      </c>
    </row>
    <row r="111" spans="1:3" ht="15.75">
      <c r="A111" s="286" t="s">
        <v>301</v>
      </c>
      <c r="B111" s="320" t="s">
        <v>238</v>
      </c>
      <c r="C111" s="205" t="s">
        <v>175</v>
      </c>
    </row>
    <row r="112" spans="1:3" ht="15.75">
      <c r="A112" s="287"/>
      <c r="B112" s="288"/>
      <c r="C112" s="205" t="s">
        <v>175</v>
      </c>
    </row>
    <row r="113" spans="1:3" ht="15.75">
      <c r="A113" s="287"/>
      <c r="B113" s="288"/>
      <c r="C113" s="205" t="s">
        <v>175</v>
      </c>
    </row>
    <row r="114" spans="1:3" ht="94.5">
      <c r="A114" s="286" t="s">
        <v>302</v>
      </c>
      <c r="B114" s="320" t="s">
        <v>383</v>
      </c>
      <c r="C114" s="212" t="s">
        <v>559</v>
      </c>
    </row>
    <row r="115" spans="1:3" ht="15.75">
      <c r="A115" s="287"/>
      <c r="B115" s="288"/>
      <c r="C115" s="220" t="s">
        <v>560</v>
      </c>
    </row>
    <row r="116" spans="1:3" ht="15.75">
      <c r="A116" s="287"/>
      <c r="B116" s="288"/>
      <c r="C116" s="220">
        <v>122</v>
      </c>
    </row>
    <row r="117" spans="1:3" ht="94.5">
      <c r="A117" s="286" t="s">
        <v>303</v>
      </c>
      <c r="B117" s="320" t="s">
        <v>239</v>
      </c>
      <c r="C117" s="212" t="s">
        <v>561</v>
      </c>
    </row>
    <row r="118" spans="1:3" ht="15.75">
      <c r="A118" s="287"/>
      <c r="B118" s="288"/>
      <c r="C118" s="220" t="s">
        <v>562</v>
      </c>
    </row>
    <row r="119" spans="1:3" ht="15.75">
      <c r="A119" s="289"/>
      <c r="B119" s="288"/>
      <c r="C119" s="220" t="s">
        <v>563</v>
      </c>
    </row>
    <row r="120" spans="1:3" ht="15.75">
      <c r="A120" s="286" t="s">
        <v>304</v>
      </c>
      <c r="B120" s="320" t="s">
        <v>240</v>
      </c>
      <c r="C120" s="205" t="s">
        <v>175</v>
      </c>
    </row>
    <row r="121" spans="1:3" ht="15.75">
      <c r="A121" s="287"/>
      <c r="B121" s="288"/>
      <c r="C121" s="205" t="s">
        <v>175</v>
      </c>
    </row>
    <row r="122" spans="1:3" ht="15.75">
      <c r="A122" s="287"/>
      <c r="B122" s="288"/>
      <c r="C122" s="205" t="s">
        <v>175</v>
      </c>
    </row>
    <row r="123" spans="1:3" ht="63">
      <c r="A123" s="286" t="s">
        <v>305</v>
      </c>
      <c r="B123" s="320" t="s">
        <v>241</v>
      </c>
      <c r="C123" s="212" t="s">
        <v>564</v>
      </c>
    </row>
    <row r="124" spans="1:3" ht="15.75">
      <c r="A124" s="287"/>
      <c r="B124" s="288"/>
      <c r="C124" s="224" t="s">
        <v>565</v>
      </c>
    </row>
    <row r="125" spans="1:3" ht="15.75">
      <c r="A125" s="289"/>
      <c r="B125" s="288"/>
      <c r="C125" s="225">
        <v>829</v>
      </c>
    </row>
    <row r="126" spans="1:3" ht="94.5">
      <c r="A126" s="20">
        <v>10</v>
      </c>
      <c r="B126" s="19" t="s">
        <v>450</v>
      </c>
      <c r="C126" s="212" t="s">
        <v>566</v>
      </c>
    </row>
    <row r="127" spans="1:3" ht="15.75">
      <c r="A127" s="286" t="s">
        <v>414</v>
      </c>
      <c r="B127" s="320" t="s">
        <v>238</v>
      </c>
      <c r="C127" s="226" t="s">
        <v>545</v>
      </c>
    </row>
    <row r="128" spans="1:3" ht="15.75">
      <c r="A128" s="287"/>
      <c r="B128" s="288"/>
      <c r="C128" s="226" t="s">
        <v>545</v>
      </c>
    </row>
    <row r="129" spans="1:3" ht="15.75">
      <c r="A129" s="287"/>
      <c r="B129" s="288"/>
      <c r="C129" s="226" t="s">
        <v>545</v>
      </c>
    </row>
    <row r="130" spans="1:3" ht="47.25">
      <c r="A130" s="286" t="s">
        <v>415</v>
      </c>
      <c r="B130" s="320" t="s">
        <v>383</v>
      </c>
      <c r="C130" s="212" t="s">
        <v>567</v>
      </c>
    </row>
    <row r="131" spans="1:3" ht="15.75">
      <c r="A131" s="287"/>
      <c r="B131" s="288"/>
      <c r="C131" s="220" t="s">
        <v>568</v>
      </c>
    </row>
    <row r="132" spans="1:3" ht="15.75">
      <c r="A132" s="287"/>
      <c r="B132" s="288"/>
      <c r="C132" s="220">
        <v>194</v>
      </c>
    </row>
    <row r="133" spans="1:3" ht="83.25" customHeight="1">
      <c r="A133" s="286" t="s">
        <v>416</v>
      </c>
      <c r="B133" s="320" t="s">
        <v>239</v>
      </c>
      <c r="C133" s="227" t="s">
        <v>569</v>
      </c>
    </row>
    <row r="134" spans="1:3" ht="15.75">
      <c r="A134" s="287"/>
      <c r="B134" s="288"/>
      <c r="C134" s="202" t="s">
        <v>570</v>
      </c>
    </row>
    <row r="135" spans="1:3" ht="15.75">
      <c r="A135" s="287"/>
      <c r="B135" s="288"/>
      <c r="C135" s="202" t="s">
        <v>571</v>
      </c>
    </row>
    <row r="136" spans="1:3" ht="15.75">
      <c r="A136" s="286" t="s">
        <v>417</v>
      </c>
      <c r="B136" s="320" t="s">
        <v>240</v>
      </c>
      <c r="C136" s="205" t="s">
        <v>175</v>
      </c>
    </row>
    <row r="137" spans="1:3" ht="15.75">
      <c r="A137" s="287"/>
      <c r="B137" s="288"/>
      <c r="C137" s="205" t="s">
        <v>175</v>
      </c>
    </row>
    <row r="138" spans="1:3" ht="15.75">
      <c r="A138" s="287"/>
      <c r="B138" s="288"/>
      <c r="C138" s="205" t="s">
        <v>175</v>
      </c>
    </row>
    <row r="139" spans="1:3" ht="98.25" customHeight="1">
      <c r="A139" s="286" t="s">
        <v>418</v>
      </c>
      <c r="B139" s="320" t="s">
        <v>241</v>
      </c>
      <c r="C139" s="212" t="s">
        <v>572</v>
      </c>
    </row>
    <row r="140" spans="1:3" ht="15.75">
      <c r="A140" s="287"/>
      <c r="B140" s="288"/>
      <c r="C140" s="213" t="s">
        <v>573</v>
      </c>
    </row>
    <row r="141" spans="1:3" ht="15.75">
      <c r="A141" s="287"/>
      <c r="B141" s="288"/>
      <c r="C141" s="213" t="s">
        <v>574</v>
      </c>
    </row>
    <row r="142" spans="1:3" ht="81.75">
      <c r="A142" s="18">
        <v>11</v>
      </c>
      <c r="B142" s="19" t="s">
        <v>462</v>
      </c>
      <c r="C142" s="212" t="s">
        <v>575</v>
      </c>
    </row>
    <row r="143" spans="1:3" ht="15.75">
      <c r="A143" s="286" t="s">
        <v>419</v>
      </c>
      <c r="B143" s="320" t="s">
        <v>238</v>
      </c>
      <c r="C143" s="205" t="s">
        <v>175</v>
      </c>
    </row>
    <row r="144" spans="1:3" ht="15.75">
      <c r="A144" s="287"/>
      <c r="B144" s="288"/>
      <c r="C144" s="205" t="s">
        <v>175</v>
      </c>
    </row>
    <row r="145" spans="1:3" ht="15.75">
      <c r="A145" s="287"/>
      <c r="B145" s="288"/>
      <c r="C145" s="205" t="s">
        <v>175</v>
      </c>
    </row>
    <row r="146" spans="1:3" ht="15.75">
      <c r="A146" s="287"/>
      <c r="B146" s="288"/>
      <c r="C146" s="205" t="s">
        <v>175</v>
      </c>
    </row>
    <row r="147" spans="1:3" ht="15.75">
      <c r="A147" s="287"/>
      <c r="B147" s="288"/>
      <c r="C147" s="205" t="s">
        <v>175</v>
      </c>
    </row>
    <row r="148" spans="1:3" ht="15.75">
      <c r="A148" s="287"/>
      <c r="B148" s="288"/>
      <c r="C148" s="205" t="s">
        <v>175</v>
      </c>
    </row>
    <row r="149" spans="1:3" ht="15.75">
      <c r="A149" s="287"/>
      <c r="B149" s="288"/>
      <c r="C149" s="205" t="s">
        <v>175</v>
      </c>
    </row>
    <row r="150" spans="1:3" ht="63">
      <c r="A150" s="286" t="s">
        <v>435</v>
      </c>
      <c r="B150" s="320" t="s">
        <v>383</v>
      </c>
      <c r="C150" s="212" t="s">
        <v>576</v>
      </c>
    </row>
    <row r="151" spans="1:3" ht="15.75">
      <c r="A151" s="287"/>
      <c r="B151" s="288"/>
      <c r="C151" s="220" t="s">
        <v>577</v>
      </c>
    </row>
    <row r="152" spans="1:3" ht="15.75">
      <c r="A152" s="287"/>
      <c r="B152" s="288"/>
      <c r="C152" s="220">
        <v>285</v>
      </c>
    </row>
    <row r="153" spans="1:3" ht="15.75">
      <c r="A153" s="287"/>
      <c r="B153" s="288"/>
      <c r="C153" s="228" t="s">
        <v>545</v>
      </c>
    </row>
    <row r="154" spans="1:3" ht="15.75">
      <c r="A154" s="287"/>
      <c r="B154" s="288"/>
      <c r="C154" s="228" t="s">
        <v>545</v>
      </c>
    </row>
    <row r="155" spans="1:3" ht="15.75">
      <c r="A155" s="287"/>
      <c r="B155" s="288"/>
      <c r="C155" s="228" t="s">
        <v>545</v>
      </c>
    </row>
    <row r="156" spans="1:3" ht="15.75">
      <c r="A156" s="289"/>
      <c r="B156" s="288"/>
      <c r="C156" s="229" t="s">
        <v>578</v>
      </c>
    </row>
    <row r="157" spans="1:3" ht="63">
      <c r="A157" s="286" t="s">
        <v>436</v>
      </c>
      <c r="B157" s="320" t="s">
        <v>239</v>
      </c>
      <c r="C157" s="212" t="s">
        <v>579</v>
      </c>
    </row>
    <row r="158" spans="1:3" ht="15.75">
      <c r="A158" s="287"/>
      <c r="B158" s="288"/>
      <c r="C158" s="220" t="s">
        <v>580</v>
      </c>
    </row>
    <row r="159" spans="1:3" ht="15.75">
      <c r="A159" s="287"/>
      <c r="B159" s="288"/>
      <c r="C159" s="220" t="s">
        <v>581</v>
      </c>
    </row>
    <row r="160" spans="1:3" ht="63">
      <c r="A160" s="287"/>
      <c r="B160" s="288"/>
      <c r="C160" s="212" t="s">
        <v>579</v>
      </c>
    </row>
    <row r="161" spans="1:3" ht="15.75">
      <c r="A161" s="287"/>
      <c r="B161" s="288"/>
      <c r="C161" s="220" t="s">
        <v>580</v>
      </c>
    </row>
    <row r="162" spans="1:3" ht="15.75">
      <c r="A162" s="287"/>
      <c r="B162" s="288"/>
      <c r="C162" s="220" t="s">
        <v>581</v>
      </c>
    </row>
    <row r="163" spans="1:3" ht="15.75">
      <c r="A163" s="289"/>
      <c r="B163" s="288"/>
      <c r="C163" s="229" t="s">
        <v>582</v>
      </c>
    </row>
    <row r="164" spans="1:3" ht="15.75">
      <c r="A164" s="286" t="s">
        <v>437</v>
      </c>
      <c r="B164" s="320" t="s">
        <v>240</v>
      </c>
      <c r="C164" s="205" t="s">
        <v>175</v>
      </c>
    </row>
    <row r="165" spans="1:3" ht="15.75">
      <c r="A165" s="287"/>
      <c r="B165" s="288"/>
      <c r="C165" s="205" t="s">
        <v>175</v>
      </c>
    </row>
    <row r="166" spans="1:3" ht="15.75">
      <c r="A166" s="287"/>
      <c r="B166" s="288"/>
      <c r="C166" s="205" t="s">
        <v>175</v>
      </c>
    </row>
    <row r="167" spans="1:3" ht="15.75">
      <c r="A167" s="287"/>
      <c r="B167" s="288"/>
      <c r="C167" s="205" t="s">
        <v>175</v>
      </c>
    </row>
    <row r="168" spans="1:3" ht="15.75">
      <c r="A168" s="287"/>
      <c r="B168" s="288"/>
      <c r="C168" s="205" t="s">
        <v>175</v>
      </c>
    </row>
    <row r="169" spans="1:3" ht="15.75">
      <c r="A169" s="287"/>
      <c r="B169" s="288"/>
      <c r="C169" s="205" t="s">
        <v>175</v>
      </c>
    </row>
    <row r="170" spans="1:3" ht="15.75">
      <c r="A170" s="289"/>
      <c r="B170" s="288"/>
      <c r="C170" s="205" t="s">
        <v>175</v>
      </c>
    </row>
    <row r="171" spans="1:3" ht="71.25" customHeight="1">
      <c r="A171" s="286" t="s">
        <v>438</v>
      </c>
      <c r="B171" s="320" t="s">
        <v>241</v>
      </c>
      <c r="C171" s="213" t="s">
        <v>583</v>
      </c>
    </row>
    <row r="172" spans="1:3" ht="15.75">
      <c r="A172" s="287"/>
      <c r="B172" s="288"/>
      <c r="C172" s="213" t="s">
        <v>584</v>
      </c>
    </row>
    <row r="173" spans="1:3" ht="15.75">
      <c r="A173" s="287"/>
      <c r="B173" s="288"/>
      <c r="C173" s="213" t="s">
        <v>589</v>
      </c>
    </row>
    <row r="174" spans="1:3" ht="94.5">
      <c r="A174" s="287"/>
      <c r="B174" s="288"/>
      <c r="C174" s="214" t="s">
        <v>585</v>
      </c>
    </row>
    <row r="175" spans="1:3" ht="15.75">
      <c r="A175" s="287"/>
      <c r="B175" s="288"/>
      <c r="C175" s="213" t="s">
        <v>586</v>
      </c>
    </row>
    <row r="176" spans="1:3" ht="15.75">
      <c r="A176" s="287"/>
      <c r="B176" s="288"/>
      <c r="C176" s="213" t="s">
        <v>587</v>
      </c>
    </row>
    <row r="177" spans="1:3" ht="15">
      <c r="A177" s="289"/>
      <c r="B177" s="288"/>
      <c r="C177" s="230" t="s">
        <v>588</v>
      </c>
    </row>
    <row r="178" spans="1:3" ht="145.5" customHeight="1">
      <c r="A178" s="286">
        <v>12</v>
      </c>
      <c r="B178" s="320" t="s">
        <v>74</v>
      </c>
      <c r="C178" s="211" t="s">
        <v>590</v>
      </c>
    </row>
    <row r="179" spans="1:3" ht="63">
      <c r="A179" s="287"/>
      <c r="B179" s="288"/>
      <c r="C179" s="195" t="s">
        <v>460</v>
      </c>
    </row>
    <row r="180" spans="1:3" ht="15.75">
      <c r="A180" s="287"/>
      <c r="B180" s="288"/>
      <c r="C180" s="211" t="s">
        <v>591</v>
      </c>
    </row>
    <row r="181" spans="1:3" ht="15.75">
      <c r="A181" s="287"/>
      <c r="B181" s="288"/>
      <c r="C181" s="211">
        <v>404</v>
      </c>
    </row>
    <row r="182" spans="1:3" ht="15.75">
      <c r="A182" s="287"/>
      <c r="B182" s="288"/>
      <c r="C182" s="231" t="s">
        <v>544</v>
      </c>
    </row>
    <row r="183" spans="1:3" ht="83.25" customHeight="1">
      <c r="A183" s="287"/>
      <c r="B183" s="288"/>
      <c r="C183" s="211" t="s">
        <v>618</v>
      </c>
    </row>
    <row r="184" spans="1:3" ht="47.25">
      <c r="A184" s="287"/>
      <c r="B184" s="288"/>
      <c r="C184" s="17" t="s">
        <v>592</v>
      </c>
    </row>
    <row r="185" spans="1:3" ht="78.75">
      <c r="A185" s="287"/>
      <c r="B185" s="288"/>
      <c r="C185" s="211" t="s">
        <v>593</v>
      </c>
    </row>
    <row r="186" spans="1:3" ht="15.75">
      <c r="A186" s="289"/>
      <c r="B186" s="321"/>
      <c r="C186" s="206" t="s">
        <v>175</v>
      </c>
    </row>
    <row r="187" spans="1:3" ht="31.5" customHeight="1">
      <c r="A187" s="307" t="s">
        <v>96</v>
      </c>
      <c r="B187" s="301" t="s">
        <v>75</v>
      </c>
      <c r="C187" s="206" t="s">
        <v>175</v>
      </c>
    </row>
    <row r="188" spans="1:3" ht="15.75">
      <c r="A188" s="308"/>
      <c r="B188" s="302"/>
      <c r="C188" s="206" t="s">
        <v>175</v>
      </c>
    </row>
    <row r="189" spans="1:3" ht="15.75">
      <c r="A189" s="308"/>
      <c r="B189" s="302"/>
      <c r="C189" s="206" t="s">
        <v>175</v>
      </c>
    </row>
    <row r="190" spans="1:3" ht="15.75">
      <c r="A190" s="308"/>
      <c r="B190" s="302"/>
      <c r="C190" s="206" t="s">
        <v>175</v>
      </c>
    </row>
    <row r="191" spans="1:3" ht="15.75">
      <c r="A191" s="308"/>
      <c r="B191" s="302"/>
      <c r="C191" s="206" t="s">
        <v>175</v>
      </c>
    </row>
    <row r="192" spans="1:3" ht="15.75">
      <c r="A192" s="308"/>
      <c r="B192" s="302"/>
      <c r="C192" s="206" t="s">
        <v>175</v>
      </c>
    </row>
    <row r="193" spans="1:3" ht="15.75">
      <c r="A193" s="308"/>
      <c r="B193" s="302"/>
      <c r="C193" s="206" t="s">
        <v>175</v>
      </c>
    </row>
    <row r="194" spans="1:3" ht="15.75">
      <c r="A194" s="308"/>
      <c r="B194" s="302"/>
      <c r="C194" s="206" t="s">
        <v>175</v>
      </c>
    </row>
    <row r="195" spans="1:3" ht="15.75">
      <c r="A195" s="309"/>
      <c r="B195" s="303"/>
      <c r="C195" s="206" t="s">
        <v>175</v>
      </c>
    </row>
    <row r="196" spans="1:3" s="24" customFormat="1" ht="15.75">
      <c r="A196" s="21" t="s">
        <v>222</v>
      </c>
      <c r="B196" s="22"/>
      <c r="C196" s="23"/>
    </row>
    <row r="197" spans="1:3" s="24" customFormat="1" ht="15.75">
      <c r="A197" s="25" t="s">
        <v>298</v>
      </c>
      <c r="B197" s="26" t="s">
        <v>223</v>
      </c>
      <c r="C197" s="26"/>
    </row>
    <row r="198" spans="1:3" ht="78.75" customHeight="1">
      <c r="A198" s="286" t="s">
        <v>79</v>
      </c>
      <c r="B198" s="320" t="s">
        <v>610</v>
      </c>
      <c r="C198" s="232" t="s">
        <v>594</v>
      </c>
    </row>
    <row r="199" spans="1:3" ht="20.25" customHeight="1">
      <c r="A199" s="287"/>
      <c r="B199" s="288"/>
      <c r="C199" s="233" t="s">
        <v>595</v>
      </c>
    </row>
    <row r="200" spans="1:3" ht="15.75">
      <c r="A200" s="287"/>
      <c r="B200" s="288"/>
      <c r="C200" s="233">
        <v>80</v>
      </c>
    </row>
    <row r="201" spans="1:3" ht="63">
      <c r="A201" s="287"/>
      <c r="B201" s="288"/>
      <c r="C201" s="234" t="s">
        <v>596</v>
      </c>
    </row>
    <row r="202" spans="1:3" ht="15.75">
      <c r="A202" s="287"/>
      <c r="B202" s="288"/>
      <c r="C202" s="196" t="s">
        <v>597</v>
      </c>
    </row>
    <row r="203" spans="1:3" ht="15.75">
      <c r="A203" s="287"/>
      <c r="B203" s="288"/>
      <c r="C203" s="220">
        <v>1240</v>
      </c>
    </row>
    <row r="204" spans="1:3" ht="15">
      <c r="A204" s="287"/>
      <c r="B204" s="321"/>
      <c r="C204" s="218" t="s">
        <v>598</v>
      </c>
    </row>
    <row r="205" spans="1:3" ht="47.25">
      <c r="A205" s="287"/>
      <c r="B205" s="19" t="s">
        <v>613</v>
      </c>
      <c r="C205" s="17"/>
    </row>
    <row r="206" spans="1:3" ht="15.75">
      <c r="A206" s="287"/>
      <c r="B206" s="27" t="s">
        <v>612</v>
      </c>
      <c r="C206" s="235" t="s">
        <v>599</v>
      </c>
    </row>
    <row r="207" spans="1:3" s="29" customFormat="1" ht="15.75">
      <c r="A207" s="287"/>
      <c r="B207" s="28" t="s">
        <v>614</v>
      </c>
      <c r="C207" s="235" t="s">
        <v>600</v>
      </c>
    </row>
    <row r="208" spans="1:3" s="29" customFormat="1" ht="15.75">
      <c r="A208" s="287"/>
      <c r="B208" s="28" t="s">
        <v>615</v>
      </c>
      <c r="C208" s="235">
        <v>0</v>
      </c>
    </row>
    <row r="209" spans="1:3" ht="15.75">
      <c r="A209" s="287"/>
      <c r="B209" s="27" t="s">
        <v>611</v>
      </c>
      <c r="C209" s="235" t="s">
        <v>601</v>
      </c>
    </row>
    <row r="210" spans="1:3" ht="31.5">
      <c r="A210" s="287"/>
      <c r="B210" s="19" t="s">
        <v>616</v>
      </c>
      <c r="C210" s="235" t="s">
        <v>601</v>
      </c>
    </row>
    <row r="211" spans="1:3" ht="31.5">
      <c r="A211" s="287"/>
      <c r="B211" s="30" t="s">
        <v>2</v>
      </c>
      <c r="C211" s="236">
        <v>3</v>
      </c>
    </row>
    <row r="212" spans="1:3" ht="63">
      <c r="A212" s="287"/>
      <c r="B212" s="320" t="s">
        <v>451</v>
      </c>
      <c r="C212" s="232" t="s">
        <v>459</v>
      </c>
    </row>
    <row r="213" spans="1:3" ht="15.75">
      <c r="A213" s="287"/>
      <c r="B213" s="288"/>
      <c r="C213" s="196" t="s">
        <v>497</v>
      </c>
    </row>
    <row r="214" spans="1:3" ht="15.75">
      <c r="A214" s="289"/>
      <c r="B214" s="321"/>
      <c r="C214" s="196">
        <v>460</v>
      </c>
    </row>
    <row r="215" spans="1:3" ht="94.5">
      <c r="A215" s="307" t="s">
        <v>80</v>
      </c>
      <c r="B215" s="301" t="s">
        <v>78</v>
      </c>
      <c r="C215" s="261" t="s">
        <v>594</v>
      </c>
    </row>
    <row r="216" spans="1:3" ht="15.75">
      <c r="A216" s="308"/>
      <c r="B216" s="302"/>
      <c r="C216" s="82" t="s">
        <v>632</v>
      </c>
    </row>
    <row r="217" spans="1:3" ht="15.75">
      <c r="A217" s="308"/>
      <c r="B217" s="302"/>
      <c r="C217" s="82">
        <v>80</v>
      </c>
    </row>
    <row r="218" spans="1:3" ht="63">
      <c r="A218" s="308"/>
      <c r="B218" s="302"/>
      <c r="C218" s="261" t="s">
        <v>633</v>
      </c>
    </row>
    <row r="219" spans="1:3" ht="15.75">
      <c r="A219" s="308"/>
      <c r="B219" s="302"/>
      <c r="C219" s="82" t="s">
        <v>597</v>
      </c>
    </row>
    <row r="220" spans="1:3" ht="15.75">
      <c r="A220" s="308"/>
      <c r="B220" s="302"/>
      <c r="C220" s="82">
        <v>1240</v>
      </c>
    </row>
    <row r="221" spans="1:3" ht="31.5">
      <c r="A221" s="308"/>
      <c r="B221" s="303"/>
      <c r="C221" s="246" t="s">
        <v>634</v>
      </c>
    </row>
    <row r="222" spans="1:3" ht="47.25">
      <c r="A222" s="308"/>
      <c r="B222" s="280" t="s">
        <v>81</v>
      </c>
      <c r="C222" s="281"/>
    </row>
    <row r="223" spans="1:3" ht="15.75">
      <c r="A223" s="308"/>
      <c r="B223" s="282" t="s">
        <v>612</v>
      </c>
      <c r="C223" s="283">
        <v>602.8</v>
      </c>
    </row>
    <row r="224" spans="1:3" s="29" customFormat="1" ht="15.75">
      <c r="A224" s="308"/>
      <c r="B224" s="282" t="s">
        <v>614</v>
      </c>
      <c r="C224" s="283">
        <v>0</v>
      </c>
    </row>
    <row r="225" spans="1:3" s="29" customFormat="1" ht="15.75">
      <c r="A225" s="308"/>
      <c r="B225" s="282" t="s">
        <v>615</v>
      </c>
      <c r="C225" s="283">
        <v>0</v>
      </c>
    </row>
    <row r="226" spans="1:3" ht="15.75">
      <c r="A226" s="308"/>
      <c r="B226" s="282" t="s">
        <v>611</v>
      </c>
      <c r="C226" s="283">
        <v>602.8</v>
      </c>
    </row>
    <row r="227" spans="1:3" ht="31.5">
      <c r="A227" s="308"/>
      <c r="B227" s="280" t="s">
        <v>82</v>
      </c>
      <c r="C227" s="283">
        <v>584.2</v>
      </c>
    </row>
    <row r="228" spans="1:3" ht="31.5">
      <c r="A228" s="308"/>
      <c r="B228" s="284" t="s">
        <v>84</v>
      </c>
      <c r="C228" s="293">
        <f>'Раздел II'!E95</f>
        <v>19</v>
      </c>
    </row>
    <row r="229" spans="1:3" ht="69" customHeight="1">
      <c r="A229" s="308"/>
      <c r="B229" s="304" t="s">
        <v>85</v>
      </c>
      <c r="C229" s="294" t="s">
        <v>635</v>
      </c>
    </row>
    <row r="230" spans="1:3" ht="15.75">
      <c r="A230" s="308"/>
      <c r="B230" s="305"/>
      <c r="C230" s="295" t="s">
        <v>636</v>
      </c>
    </row>
    <row r="231" spans="1:3" ht="15.75">
      <c r="A231" s="309"/>
      <c r="B231" s="306"/>
      <c r="C231" s="296">
        <v>460</v>
      </c>
    </row>
    <row r="232" spans="1:3" ht="31.5">
      <c r="A232" s="307" t="s">
        <v>119</v>
      </c>
      <c r="B232" s="301" t="s">
        <v>120</v>
      </c>
      <c r="C232" s="204" t="s">
        <v>630</v>
      </c>
    </row>
    <row r="233" spans="1:3" ht="47.25">
      <c r="A233" s="308"/>
      <c r="B233" s="302"/>
      <c r="C233" s="204" t="s">
        <v>313</v>
      </c>
    </row>
    <row r="234" spans="1:3" ht="31.5">
      <c r="A234" s="308"/>
      <c r="B234" s="302"/>
      <c r="C234" s="204" t="s">
        <v>631</v>
      </c>
    </row>
    <row r="235" spans="1:3" ht="31.5">
      <c r="A235" s="309"/>
      <c r="B235" s="303"/>
      <c r="C235" s="204" t="s">
        <v>314</v>
      </c>
    </row>
    <row r="236" spans="1:3" ht="15.75">
      <c r="A236" s="32" t="s">
        <v>299</v>
      </c>
      <c r="B236" s="26" t="s">
        <v>381</v>
      </c>
      <c r="C236" s="33"/>
    </row>
    <row r="237" spans="1:3" ht="83.25" customHeight="1">
      <c r="A237" s="315" t="s">
        <v>102</v>
      </c>
      <c r="B237" s="278" t="s">
        <v>452</v>
      </c>
      <c r="C237" s="238" t="s">
        <v>498</v>
      </c>
    </row>
    <row r="238" spans="1:3" ht="15.75">
      <c r="A238" s="316"/>
      <c r="B238" s="279"/>
      <c r="C238" s="239" t="s">
        <v>499</v>
      </c>
    </row>
    <row r="239" spans="1:3" ht="15.75">
      <c r="A239" s="317"/>
      <c r="B239" s="270"/>
      <c r="C239" s="239">
        <v>50</v>
      </c>
    </row>
    <row r="240" spans="1:3" ht="44.25" customHeight="1">
      <c r="A240" s="34" t="s">
        <v>103</v>
      </c>
      <c r="B240" s="30" t="s">
        <v>3</v>
      </c>
      <c r="C240" s="236">
        <f>'Раздел II'!E90</f>
        <v>0</v>
      </c>
    </row>
    <row r="241" spans="1:3" s="29" customFormat="1" ht="15.75">
      <c r="A241" s="307" t="s">
        <v>104</v>
      </c>
      <c r="B241" s="301" t="s">
        <v>106</v>
      </c>
      <c r="C241" s="206" t="s">
        <v>175</v>
      </c>
    </row>
    <row r="242" spans="1:3" s="29" customFormat="1" ht="15.75">
      <c r="A242" s="308"/>
      <c r="B242" s="302"/>
      <c r="C242" s="206" t="s">
        <v>175</v>
      </c>
    </row>
    <row r="243" spans="1:3" s="29" customFormat="1" ht="15.75">
      <c r="A243" s="309"/>
      <c r="B243" s="303"/>
      <c r="C243" s="206" t="s">
        <v>175</v>
      </c>
    </row>
    <row r="244" spans="1:3" s="29" customFormat="1" ht="31.5">
      <c r="A244" s="243" t="s">
        <v>105</v>
      </c>
      <c r="B244" s="237" t="s">
        <v>107</v>
      </c>
      <c r="C244" s="242">
        <f>'Раздел II'!E96</f>
        <v>0</v>
      </c>
    </row>
    <row r="245" spans="1:3" s="24" customFormat="1" ht="15.75">
      <c r="A245" s="25" t="s">
        <v>439</v>
      </c>
      <c r="B245" s="26" t="s">
        <v>224</v>
      </c>
      <c r="C245" s="26"/>
    </row>
    <row r="246" spans="1:3" s="252" customFormat="1" ht="47.25">
      <c r="A246" s="240" t="s">
        <v>183</v>
      </c>
      <c r="B246" s="237" t="s">
        <v>182</v>
      </c>
      <c r="C246" s="105">
        <v>2</v>
      </c>
    </row>
    <row r="247" spans="1:3" s="29" customFormat="1" ht="19.5" customHeight="1">
      <c r="A247" s="312" t="s">
        <v>184</v>
      </c>
      <c r="B247" s="310" t="s">
        <v>307</v>
      </c>
      <c r="C247" s="207" t="s">
        <v>306</v>
      </c>
    </row>
    <row r="248" spans="1:3" s="29" customFormat="1" ht="15.75">
      <c r="A248" s="313"/>
      <c r="B248" s="311"/>
      <c r="C248" s="241" t="s">
        <v>501</v>
      </c>
    </row>
    <row r="249" spans="1:3" s="29" customFormat="1" ht="15.75">
      <c r="A249" s="313"/>
      <c r="B249" s="311"/>
      <c r="C249" s="241" t="s">
        <v>502</v>
      </c>
    </row>
    <row r="250" spans="1:3" s="29" customFormat="1" ht="31.5">
      <c r="A250" s="314"/>
      <c r="B250" s="241" t="s">
        <v>114</v>
      </c>
      <c r="C250" s="242">
        <f>'Раздел II'!E92</f>
        <v>0</v>
      </c>
    </row>
    <row r="251" spans="1:3" s="29" customFormat="1" ht="15.75">
      <c r="A251" s="312" t="s">
        <v>185</v>
      </c>
      <c r="B251" s="310" t="s">
        <v>308</v>
      </c>
      <c r="C251" s="207" t="s">
        <v>306</v>
      </c>
    </row>
    <row r="252" spans="1:3" s="29" customFormat="1" ht="15.75">
      <c r="A252" s="313"/>
      <c r="B252" s="311"/>
      <c r="C252" s="241" t="s">
        <v>338</v>
      </c>
    </row>
    <row r="253" spans="1:3" s="29" customFormat="1" ht="15.75">
      <c r="A253" s="313"/>
      <c r="B253" s="311"/>
      <c r="C253" s="241" t="s">
        <v>500</v>
      </c>
    </row>
    <row r="254" spans="1:3" s="29" customFormat="1" ht="31.5">
      <c r="A254" s="314"/>
      <c r="B254" s="241" t="s">
        <v>114</v>
      </c>
      <c r="C254" s="242">
        <f>'Раздел II'!E93</f>
        <v>2</v>
      </c>
    </row>
    <row r="255" spans="1:3" s="24" customFormat="1" ht="15.75">
      <c r="A255" s="25" t="s">
        <v>440</v>
      </c>
      <c r="B255" s="26" t="s">
        <v>51</v>
      </c>
      <c r="C255" s="35"/>
    </row>
    <row r="256" spans="1:3" ht="47.25">
      <c r="A256" s="18" t="s">
        <v>99</v>
      </c>
      <c r="B256" s="19" t="s">
        <v>309</v>
      </c>
      <c r="C256" s="205">
        <v>38</v>
      </c>
    </row>
    <row r="257" spans="1:3" s="24" customFormat="1" ht="83.25" customHeight="1">
      <c r="A257" s="315" t="s">
        <v>100</v>
      </c>
      <c r="B257" s="301" t="s">
        <v>101</v>
      </c>
      <c r="C257" s="204" t="s">
        <v>315</v>
      </c>
    </row>
    <row r="258" spans="1:3" s="24" customFormat="1" ht="15.75">
      <c r="A258" s="316"/>
      <c r="B258" s="302"/>
      <c r="C258" s="207" t="s">
        <v>145</v>
      </c>
    </row>
    <row r="259" spans="1:3" s="24" customFormat="1" ht="15.75">
      <c r="A259" s="316"/>
      <c r="B259" s="302"/>
      <c r="C259" s="207">
        <v>1309</v>
      </c>
    </row>
    <row r="260" spans="1:3" s="24" customFormat="1" ht="316.5" customHeight="1">
      <c r="A260" s="316"/>
      <c r="B260" s="302"/>
      <c r="C260" s="204" t="s">
        <v>0</v>
      </c>
    </row>
    <row r="261" spans="1:3" s="24" customFormat="1" ht="31.5">
      <c r="A261" s="317"/>
      <c r="B261" s="303"/>
      <c r="C261" s="204" t="s">
        <v>316</v>
      </c>
    </row>
    <row r="262" ht="15">
      <c r="A262" s="36" t="s">
        <v>385</v>
      </c>
    </row>
    <row r="263" ht="18">
      <c r="A263" s="36" t="s">
        <v>49</v>
      </c>
    </row>
    <row r="264" ht="18">
      <c r="A264" s="37" t="s">
        <v>463</v>
      </c>
    </row>
    <row r="265" spans="1:3" ht="56.25" customHeight="1">
      <c r="A265" s="300" t="s">
        <v>76</v>
      </c>
      <c r="B265" s="300"/>
      <c r="C265" s="300"/>
    </row>
    <row r="266" spans="1:3" ht="98.25" customHeight="1">
      <c r="A266" s="300" t="s">
        <v>77</v>
      </c>
      <c r="B266" s="300"/>
      <c r="C266" s="300"/>
    </row>
  </sheetData>
  <sheetProtection/>
  <mergeCells count="92">
    <mergeCell ref="A187:A195"/>
    <mergeCell ref="B187:B195"/>
    <mergeCell ref="A47:A54"/>
    <mergeCell ref="B47:B54"/>
    <mergeCell ref="A55:A62"/>
    <mergeCell ref="B55:B62"/>
    <mergeCell ref="A63:A70"/>
    <mergeCell ref="B63:B70"/>
    <mergeCell ref="A71:A78"/>
    <mergeCell ref="B71:B78"/>
    <mergeCell ref="A79:A86"/>
    <mergeCell ref="B79:B86"/>
    <mergeCell ref="A164:A170"/>
    <mergeCell ref="B164:B170"/>
    <mergeCell ref="A143:A149"/>
    <mergeCell ref="B143:B149"/>
    <mergeCell ref="A136:A138"/>
    <mergeCell ref="B136:B138"/>
    <mergeCell ref="A139:A141"/>
    <mergeCell ref="B139:B141"/>
    <mergeCell ref="B247:B249"/>
    <mergeCell ref="B198:B204"/>
    <mergeCell ref="B212:B214"/>
    <mergeCell ref="A237:A239"/>
    <mergeCell ref="B237:B239"/>
    <mergeCell ref="A247:A250"/>
    <mergeCell ref="A198:A214"/>
    <mergeCell ref="A241:A243"/>
    <mergeCell ref="A157:A163"/>
    <mergeCell ref="B157:B163"/>
    <mergeCell ref="A178:A186"/>
    <mergeCell ref="B178:B186"/>
    <mergeCell ref="A171:A177"/>
    <mergeCell ref="B171:B177"/>
    <mergeCell ref="A120:A122"/>
    <mergeCell ref="B120:B122"/>
    <mergeCell ref="A150:A156"/>
    <mergeCell ref="B150:B156"/>
    <mergeCell ref="A127:A129"/>
    <mergeCell ref="B127:B129"/>
    <mergeCell ref="A130:A132"/>
    <mergeCell ref="B130:B132"/>
    <mergeCell ref="A133:A135"/>
    <mergeCell ref="B133:B135"/>
    <mergeCell ref="A123:A125"/>
    <mergeCell ref="B123:B125"/>
    <mergeCell ref="A106:A109"/>
    <mergeCell ref="B106:B109"/>
    <mergeCell ref="A111:A113"/>
    <mergeCell ref="B111:B113"/>
    <mergeCell ref="A114:A116"/>
    <mergeCell ref="B114:B116"/>
    <mergeCell ref="A117:A119"/>
    <mergeCell ref="B117:B119"/>
    <mergeCell ref="A98:A101"/>
    <mergeCell ref="B98:B101"/>
    <mergeCell ref="A102:A105"/>
    <mergeCell ref="B102:B105"/>
    <mergeCell ref="A20:A27"/>
    <mergeCell ref="B20:B27"/>
    <mergeCell ref="A28:A33"/>
    <mergeCell ref="B28:B33"/>
    <mergeCell ref="A34:A39"/>
    <mergeCell ref="B34:B39"/>
    <mergeCell ref="A1:C1"/>
    <mergeCell ref="A2:C2"/>
    <mergeCell ref="A8:A11"/>
    <mergeCell ref="B8:B11"/>
    <mergeCell ref="A12:A19"/>
    <mergeCell ref="B12:B19"/>
    <mergeCell ref="A4:A5"/>
    <mergeCell ref="B4:B5"/>
    <mergeCell ref="A40:A45"/>
    <mergeCell ref="B40:B45"/>
    <mergeCell ref="A257:A261"/>
    <mergeCell ref="B257:B261"/>
    <mergeCell ref="A87:A88"/>
    <mergeCell ref="B87:B88"/>
    <mergeCell ref="A90:A93"/>
    <mergeCell ref="B90:B93"/>
    <mergeCell ref="A94:A97"/>
    <mergeCell ref="B94:B97"/>
    <mergeCell ref="A266:C266"/>
    <mergeCell ref="B215:B221"/>
    <mergeCell ref="B229:B231"/>
    <mergeCell ref="A215:A231"/>
    <mergeCell ref="A265:C265"/>
    <mergeCell ref="B251:B253"/>
    <mergeCell ref="A251:A254"/>
    <mergeCell ref="A232:A235"/>
    <mergeCell ref="B232:B235"/>
    <mergeCell ref="B241:B243"/>
  </mergeCells>
  <dataValidations count="1">
    <dataValidation type="list" allowBlank="1" showInputMessage="1" showErrorMessage="1" sqref="C5">
      <formula1>Период</formula1>
    </dataValidation>
  </dataValidations>
  <hyperlinks>
    <hyperlink ref="C88" r:id="rId1" display="http://admbel.ru/services/nko/"/>
    <hyperlink ref="C97" r:id="rId2" display="http://admbel.ru/services/nko/uslugi/#tabs-container1"/>
    <hyperlink ref="C101" r:id="rId3" display="http://admbel.ru/services/nko/uslugi/3/44884/#tabs-container3"/>
    <hyperlink ref="C109" r:id="rId4" display="http://admbel.ru/services/nko/uslugi/3/44884/#tabs-container2"/>
    <hyperlink ref="C177" r:id="rId5" display="http://admbel.ru/services/nko/npa/#tabs-container3 "/>
    <hyperlink ref="C204" r:id="rId6" display="http://admbel.ru/services/nko/municipal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0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zoomScalePageLayoutView="0" workbookViewId="0" topLeftCell="A1">
      <pane ySplit="7" topLeftCell="BM8" activePane="bottomLeft" state="frozen"/>
      <selection pane="topLeft" activeCell="E21" sqref="E21"/>
      <selection pane="bottomLeft" activeCell="D11" sqref="D11"/>
    </sheetView>
  </sheetViews>
  <sheetFormatPr defaultColWidth="9.140625" defaultRowHeight="15"/>
  <cols>
    <col min="1" max="1" width="5.28125" style="10" customWidth="1"/>
    <col min="2" max="2" width="95.28125" style="10" customWidth="1"/>
    <col min="3" max="3" width="12.8515625" style="10" customWidth="1"/>
    <col min="4" max="5" width="12.7109375" style="10" customWidth="1"/>
    <col min="6" max="16384" width="9.140625" style="10" customWidth="1"/>
  </cols>
  <sheetData>
    <row r="1" spans="1:5" s="8" customFormat="1" ht="17.25">
      <c r="A1" s="341" t="s">
        <v>312</v>
      </c>
      <c r="B1" s="341"/>
      <c r="C1" s="341"/>
      <c r="D1" s="341"/>
      <c r="E1" s="341"/>
    </row>
    <row r="2" spans="1:5" s="8" customFormat="1" ht="17.25">
      <c r="A2" s="341" t="s">
        <v>340</v>
      </c>
      <c r="B2" s="341"/>
      <c r="C2" s="341"/>
      <c r="D2" s="341"/>
      <c r="E2" s="341"/>
    </row>
    <row r="4" spans="1:5" ht="15.75">
      <c r="A4" s="331" t="s">
        <v>219</v>
      </c>
      <c r="B4" s="331" t="s">
        <v>231</v>
      </c>
      <c r="C4" s="331" t="s">
        <v>232</v>
      </c>
      <c r="D4" s="331" t="s">
        <v>366</v>
      </c>
      <c r="E4" s="332"/>
    </row>
    <row r="5" spans="1:5" ht="15.75">
      <c r="A5" s="331"/>
      <c r="B5" s="331"/>
      <c r="C5" s="331"/>
      <c r="D5" s="333" t="s">
        <v>234</v>
      </c>
      <c r="E5" s="9" t="s">
        <v>310</v>
      </c>
    </row>
    <row r="6" spans="1:5" ht="15.75">
      <c r="A6" s="331"/>
      <c r="B6" s="331"/>
      <c r="C6" s="331"/>
      <c r="D6" s="333"/>
      <c r="E6" s="50">
        <v>43647</v>
      </c>
    </row>
    <row r="7" spans="1:5" ht="15.75">
      <c r="A7" s="13">
        <v>1</v>
      </c>
      <c r="B7" s="13">
        <v>2</v>
      </c>
      <c r="C7" s="13">
        <v>3</v>
      </c>
      <c r="D7" s="51">
        <v>4</v>
      </c>
      <c r="E7" s="13">
        <v>5</v>
      </c>
    </row>
    <row r="8" spans="1:5" ht="31.5">
      <c r="A8" s="327" t="s">
        <v>311</v>
      </c>
      <c r="B8" s="52" t="s">
        <v>406</v>
      </c>
      <c r="C8" s="328" t="s">
        <v>236</v>
      </c>
      <c r="D8" s="329">
        <f>SUM(D10:D14)</f>
        <v>22</v>
      </c>
      <c r="E8" s="330" t="s">
        <v>237</v>
      </c>
    </row>
    <row r="9" spans="1:5" ht="15.75">
      <c r="A9" s="327"/>
      <c r="B9" s="52" t="s">
        <v>235</v>
      </c>
      <c r="C9" s="328"/>
      <c r="D9" s="329"/>
      <c r="E9" s="329"/>
    </row>
    <row r="10" spans="1:5" ht="15.75">
      <c r="A10" s="18" t="s">
        <v>247</v>
      </c>
      <c r="B10" s="53" t="s">
        <v>238</v>
      </c>
      <c r="C10" s="13" t="s">
        <v>236</v>
      </c>
      <c r="D10" s="54">
        <v>0</v>
      </c>
      <c r="E10" s="165" t="s">
        <v>237</v>
      </c>
    </row>
    <row r="11" spans="1:5" ht="15.75">
      <c r="A11" s="18" t="s">
        <v>248</v>
      </c>
      <c r="B11" s="53" t="s">
        <v>383</v>
      </c>
      <c r="C11" s="13" t="s">
        <v>236</v>
      </c>
      <c r="D11" s="54">
        <f>5+8</f>
        <v>13</v>
      </c>
      <c r="E11" s="165" t="s">
        <v>237</v>
      </c>
    </row>
    <row r="12" spans="1:5" ht="15.75">
      <c r="A12" s="18" t="s">
        <v>249</v>
      </c>
      <c r="B12" s="53" t="s">
        <v>239</v>
      </c>
      <c r="C12" s="13" t="s">
        <v>236</v>
      </c>
      <c r="D12" s="54">
        <v>6</v>
      </c>
      <c r="E12" s="165" t="s">
        <v>237</v>
      </c>
    </row>
    <row r="13" spans="1:5" ht="15.75">
      <c r="A13" s="18" t="s">
        <v>250</v>
      </c>
      <c r="B13" s="53" t="s">
        <v>240</v>
      </c>
      <c r="C13" s="13" t="s">
        <v>236</v>
      </c>
      <c r="D13" s="54">
        <v>0</v>
      </c>
      <c r="E13" s="165" t="s">
        <v>237</v>
      </c>
    </row>
    <row r="14" spans="1:5" ht="15.75">
      <c r="A14" s="18" t="s">
        <v>251</v>
      </c>
      <c r="B14" s="53" t="s">
        <v>241</v>
      </c>
      <c r="C14" s="13" t="s">
        <v>236</v>
      </c>
      <c r="D14" s="54">
        <v>3</v>
      </c>
      <c r="E14" s="165" t="s">
        <v>237</v>
      </c>
    </row>
    <row r="15" spans="1:5" ht="15.75">
      <c r="A15" s="272" t="s">
        <v>350</v>
      </c>
      <c r="B15" s="273"/>
      <c r="C15" s="273"/>
      <c r="D15" s="273"/>
      <c r="E15" s="264"/>
    </row>
    <row r="16" spans="1:5" ht="50.25">
      <c r="A16" s="324" t="s">
        <v>252</v>
      </c>
      <c r="B16" s="55" t="s">
        <v>130</v>
      </c>
      <c r="C16" s="325" t="s">
        <v>236</v>
      </c>
      <c r="D16" s="326">
        <f>SUM(D18:D22)</f>
        <v>4</v>
      </c>
      <c r="E16" s="326">
        <f>SUM(E18:E22)</f>
        <v>4</v>
      </c>
    </row>
    <row r="17" spans="1:5" ht="15.75">
      <c r="A17" s="324"/>
      <c r="B17" s="55" t="s">
        <v>235</v>
      </c>
      <c r="C17" s="325"/>
      <c r="D17" s="326"/>
      <c r="E17" s="326"/>
    </row>
    <row r="18" spans="1:5" ht="15.75">
      <c r="A18" s="18" t="s">
        <v>253</v>
      </c>
      <c r="B18" s="53" t="s">
        <v>238</v>
      </c>
      <c r="C18" s="13" t="s">
        <v>236</v>
      </c>
      <c r="D18" s="165">
        <f>'Раздел V'!C16</f>
        <v>0</v>
      </c>
      <c r="E18" s="165">
        <f>'Раздел V'!D16</f>
        <v>0</v>
      </c>
    </row>
    <row r="19" spans="1:5" ht="15.75">
      <c r="A19" s="18" t="s">
        <v>254</v>
      </c>
      <c r="B19" s="53" t="s">
        <v>383</v>
      </c>
      <c r="C19" s="13" t="s">
        <v>236</v>
      </c>
      <c r="D19" s="165">
        <f>'Раздел V'!C26</f>
        <v>1</v>
      </c>
      <c r="E19" s="165">
        <f>'Раздел V'!D26</f>
        <v>1</v>
      </c>
    </row>
    <row r="20" spans="1:5" ht="15.75">
      <c r="A20" s="18" t="s">
        <v>255</v>
      </c>
      <c r="B20" s="53" t="s">
        <v>239</v>
      </c>
      <c r="C20" s="13" t="s">
        <v>236</v>
      </c>
      <c r="D20" s="165">
        <f>'Раздел V'!C36</f>
        <v>2</v>
      </c>
      <c r="E20" s="165">
        <f>'Раздел V'!D36</f>
        <v>2</v>
      </c>
    </row>
    <row r="21" spans="1:5" ht="15.75">
      <c r="A21" s="18" t="s">
        <v>256</v>
      </c>
      <c r="B21" s="53" t="s">
        <v>240</v>
      </c>
      <c r="C21" s="13" t="s">
        <v>236</v>
      </c>
      <c r="D21" s="165">
        <f>'Раздел V'!C46</f>
        <v>0</v>
      </c>
      <c r="E21" s="165">
        <f>'Раздел V'!D46</f>
        <v>0</v>
      </c>
    </row>
    <row r="22" spans="1:5" ht="15.75">
      <c r="A22" s="18" t="s">
        <v>257</v>
      </c>
      <c r="B22" s="53" t="s">
        <v>241</v>
      </c>
      <c r="C22" s="13" t="s">
        <v>236</v>
      </c>
      <c r="D22" s="165">
        <f>'Раздел V'!C56</f>
        <v>1</v>
      </c>
      <c r="E22" s="165">
        <f>'Раздел V'!D56</f>
        <v>1</v>
      </c>
    </row>
    <row r="23" spans="1:5" ht="75.75">
      <c r="A23" s="327" t="s">
        <v>258</v>
      </c>
      <c r="B23" s="52" t="s">
        <v>4</v>
      </c>
      <c r="C23" s="328" t="s">
        <v>242</v>
      </c>
      <c r="D23" s="338">
        <f>SUM(D25:D29)</f>
        <v>410.7</v>
      </c>
      <c r="E23" s="338">
        <f>SUM(E25:E29)</f>
        <v>266.685</v>
      </c>
    </row>
    <row r="24" spans="1:5" ht="15.75">
      <c r="A24" s="327"/>
      <c r="B24" s="52" t="s">
        <v>235</v>
      </c>
      <c r="C24" s="328"/>
      <c r="D24" s="338"/>
      <c r="E24" s="338"/>
    </row>
    <row r="25" spans="1:5" ht="15.75">
      <c r="A25" s="18" t="s">
        <v>259</v>
      </c>
      <c r="B25" s="53" t="s">
        <v>238</v>
      </c>
      <c r="C25" s="13" t="s">
        <v>242</v>
      </c>
      <c r="D25" s="64"/>
      <c r="E25" s="166">
        <f>'Раздел IV'!B15</f>
        <v>0</v>
      </c>
    </row>
    <row r="26" spans="1:5" ht="15.75">
      <c r="A26" s="18" t="s">
        <v>260</v>
      </c>
      <c r="B26" s="53" t="s">
        <v>383</v>
      </c>
      <c r="C26" s="13" t="s">
        <v>242</v>
      </c>
      <c r="D26" s="64">
        <v>232.9</v>
      </c>
      <c r="E26" s="166">
        <f>'Раздел IV'!B26</f>
        <v>153.385</v>
      </c>
    </row>
    <row r="27" spans="1:5" s="29" customFormat="1" ht="15.75">
      <c r="A27" s="56" t="s">
        <v>261</v>
      </c>
      <c r="B27" s="57" t="s">
        <v>239</v>
      </c>
      <c r="C27" s="58" t="s">
        <v>242</v>
      </c>
      <c r="D27" s="64">
        <v>111</v>
      </c>
      <c r="E27" s="166">
        <f>'Раздел IV'!B37</f>
        <v>60.7</v>
      </c>
    </row>
    <row r="28" spans="1:5" s="29" customFormat="1" ht="15.75">
      <c r="A28" s="56" t="s">
        <v>262</v>
      </c>
      <c r="B28" s="57" t="s">
        <v>240</v>
      </c>
      <c r="C28" s="58" t="s">
        <v>242</v>
      </c>
      <c r="D28" s="64"/>
      <c r="E28" s="166">
        <f>'Раздел IV'!B48</f>
        <v>0</v>
      </c>
    </row>
    <row r="29" spans="1:5" s="29" customFormat="1" ht="15.75">
      <c r="A29" s="56" t="s">
        <v>263</v>
      </c>
      <c r="B29" s="57" t="s">
        <v>241</v>
      </c>
      <c r="C29" s="58" t="s">
        <v>242</v>
      </c>
      <c r="D29" s="64">
        <v>66.8</v>
      </c>
      <c r="E29" s="166">
        <f>'Раздел IV'!B59</f>
        <v>52.6</v>
      </c>
    </row>
    <row r="30" spans="1:5" ht="47.25">
      <c r="A30" s="324" t="s">
        <v>264</v>
      </c>
      <c r="B30" s="55" t="s">
        <v>36</v>
      </c>
      <c r="C30" s="325" t="s">
        <v>242</v>
      </c>
      <c r="D30" s="339">
        <f>SUM(D33,D35,D37,D39,D41)</f>
        <v>3.7697</v>
      </c>
      <c r="E30" s="336">
        <f>SUM(E33,E35,E37,E39,E41)</f>
        <v>1.498</v>
      </c>
    </row>
    <row r="31" spans="1:5" ht="15.75">
      <c r="A31" s="324"/>
      <c r="B31" s="55" t="s">
        <v>235</v>
      </c>
      <c r="C31" s="325"/>
      <c r="D31" s="339"/>
      <c r="E31" s="337"/>
    </row>
    <row r="32" spans="1:5" ht="15.75">
      <c r="A32" s="18"/>
      <c r="B32" s="59" t="s">
        <v>453</v>
      </c>
      <c r="C32" s="13" t="s">
        <v>242</v>
      </c>
      <c r="D32" s="167" t="s">
        <v>237</v>
      </c>
      <c r="E32" s="167">
        <f>SUM(E34,E36,E38,E40,E42)</f>
        <v>0</v>
      </c>
    </row>
    <row r="33" spans="1:5" ht="15.75">
      <c r="A33" s="18" t="s">
        <v>265</v>
      </c>
      <c r="B33" s="53" t="s">
        <v>238</v>
      </c>
      <c r="C33" s="13" t="s">
        <v>242</v>
      </c>
      <c r="D33" s="63"/>
      <c r="E33" s="167">
        <f>'Раздел IV'!C17</f>
        <v>0</v>
      </c>
    </row>
    <row r="34" spans="1:5" ht="15.75">
      <c r="A34" s="18"/>
      <c r="B34" s="59" t="s">
        <v>453</v>
      </c>
      <c r="C34" s="13" t="s">
        <v>242</v>
      </c>
      <c r="D34" s="167" t="s">
        <v>237</v>
      </c>
      <c r="E34" s="168">
        <f>'Раздел IV'!D17</f>
        <v>0</v>
      </c>
    </row>
    <row r="35" spans="1:7" ht="15.75">
      <c r="A35" s="18" t="s">
        <v>266</v>
      </c>
      <c r="B35" s="53" t="s">
        <v>383</v>
      </c>
      <c r="C35" s="13" t="s">
        <v>242</v>
      </c>
      <c r="D35" s="63">
        <v>1.9267</v>
      </c>
      <c r="E35" s="167">
        <f>'Раздел IV'!C28</f>
        <v>1.069</v>
      </c>
      <c r="G35" s="262"/>
    </row>
    <row r="36" spans="1:5" ht="15.75">
      <c r="A36" s="18"/>
      <c r="B36" s="59" t="s">
        <v>453</v>
      </c>
      <c r="C36" s="13" t="s">
        <v>242</v>
      </c>
      <c r="D36" s="167" t="s">
        <v>237</v>
      </c>
      <c r="E36" s="168">
        <f>'Раздел IV'!D28</f>
        <v>0</v>
      </c>
    </row>
    <row r="37" spans="1:5" ht="15.75">
      <c r="A37" s="18" t="s">
        <v>267</v>
      </c>
      <c r="B37" s="53" t="s">
        <v>239</v>
      </c>
      <c r="C37" s="13" t="s">
        <v>242</v>
      </c>
      <c r="D37" s="63">
        <v>1.509</v>
      </c>
      <c r="E37" s="167">
        <f>'Раздел IV'!C39</f>
        <v>0.429</v>
      </c>
    </row>
    <row r="38" spans="1:5" ht="15.75">
      <c r="A38" s="18"/>
      <c r="B38" s="59" t="s">
        <v>453</v>
      </c>
      <c r="C38" s="13" t="s">
        <v>242</v>
      </c>
      <c r="D38" s="167" t="s">
        <v>237</v>
      </c>
      <c r="E38" s="168">
        <f>'Раздел IV'!D39</f>
        <v>0</v>
      </c>
    </row>
    <row r="39" spans="1:5" ht="15.75">
      <c r="A39" s="18" t="s">
        <v>268</v>
      </c>
      <c r="B39" s="53" t="s">
        <v>240</v>
      </c>
      <c r="C39" s="13" t="s">
        <v>242</v>
      </c>
      <c r="D39" s="63"/>
      <c r="E39" s="167">
        <f>'Раздел IV'!C50</f>
        <v>0</v>
      </c>
    </row>
    <row r="40" spans="1:5" ht="15.75">
      <c r="A40" s="18"/>
      <c r="B40" s="59" t="s">
        <v>453</v>
      </c>
      <c r="C40" s="13" t="s">
        <v>242</v>
      </c>
      <c r="D40" s="167" t="s">
        <v>237</v>
      </c>
      <c r="E40" s="168">
        <f>'Раздел IV'!D50</f>
        <v>0</v>
      </c>
    </row>
    <row r="41" spans="1:5" ht="15.75">
      <c r="A41" s="18" t="s">
        <v>269</v>
      </c>
      <c r="B41" s="53" t="s">
        <v>241</v>
      </c>
      <c r="C41" s="13" t="s">
        <v>242</v>
      </c>
      <c r="D41" s="63">
        <v>0.334</v>
      </c>
      <c r="E41" s="167">
        <f>'Раздел IV'!C61</f>
        <v>0</v>
      </c>
    </row>
    <row r="42" spans="1:5" ht="15.75">
      <c r="A42" s="18"/>
      <c r="B42" s="59" t="s">
        <v>453</v>
      </c>
      <c r="C42" s="13" t="s">
        <v>242</v>
      </c>
      <c r="D42" s="167" t="s">
        <v>237</v>
      </c>
      <c r="E42" s="168">
        <f>'Раздел IV'!D61</f>
        <v>0</v>
      </c>
    </row>
    <row r="43" spans="1:5" ht="81.75">
      <c r="A43" s="265" t="s">
        <v>270</v>
      </c>
      <c r="B43" s="60" t="s">
        <v>37</v>
      </c>
      <c r="C43" s="267" t="s">
        <v>242</v>
      </c>
      <c r="D43" s="269">
        <f>SUM(D46,D48,D50,D52,D54)</f>
        <v>283.55</v>
      </c>
      <c r="E43" s="269">
        <f>SUM(E46,E48,E50,E52,E54)</f>
        <v>131.227</v>
      </c>
    </row>
    <row r="44" spans="1:5" ht="15.75">
      <c r="A44" s="266"/>
      <c r="B44" s="61" t="s">
        <v>235</v>
      </c>
      <c r="C44" s="268"/>
      <c r="D44" s="323"/>
      <c r="E44" s="323"/>
    </row>
    <row r="45" spans="1:5" s="29" customFormat="1" ht="15.75">
      <c r="A45" s="56"/>
      <c r="B45" s="62" t="s">
        <v>453</v>
      </c>
      <c r="C45" s="13" t="s">
        <v>242</v>
      </c>
      <c r="D45" s="168" t="s">
        <v>237</v>
      </c>
      <c r="E45" s="168">
        <f>SUM(E47,E49,E51,E53,E55)</f>
        <v>0</v>
      </c>
    </row>
    <row r="46" spans="1:5" s="29" customFormat="1" ht="15.75">
      <c r="A46" s="56" t="s">
        <v>271</v>
      </c>
      <c r="B46" s="57" t="s">
        <v>238</v>
      </c>
      <c r="C46" s="13" t="s">
        <v>242</v>
      </c>
      <c r="D46" s="64"/>
      <c r="E46" s="168">
        <f>'Раздел IV'!B16</f>
        <v>0</v>
      </c>
    </row>
    <row r="47" spans="1:5" s="29" customFormat="1" ht="15.75">
      <c r="A47" s="56"/>
      <c r="B47" s="62" t="s">
        <v>453</v>
      </c>
      <c r="C47" s="13" t="s">
        <v>242</v>
      </c>
      <c r="D47" s="168" t="s">
        <v>237</v>
      </c>
      <c r="E47" s="168">
        <f>'Раздел IV'!D16</f>
        <v>0</v>
      </c>
    </row>
    <row r="48" spans="1:5" s="29" customFormat="1" ht="15.75">
      <c r="A48" s="56" t="s">
        <v>272</v>
      </c>
      <c r="B48" s="57" t="s">
        <v>383</v>
      </c>
      <c r="C48" s="13" t="s">
        <v>242</v>
      </c>
      <c r="D48" s="64">
        <v>232.916</v>
      </c>
      <c r="E48" s="168">
        <f>'Раздел IV'!B27</f>
        <v>131.227</v>
      </c>
    </row>
    <row r="49" spans="1:5" s="29" customFormat="1" ht="15.75">
      <c r="A49" s="56"/>
      <c r="B49" s="62" t="s">
        <v>453</v>
      </c>
      <c r="C49" s="13" t="s">
        <v>242</v>
      </c>
      <c r="D49" s="168" t="s">
        <v>237</v>
      </c>
      <c r="E49" s="168">
        <f>'Раздел IV'!D27</f>
        <v>0</v>
      </c>
    </row>
    <row r="50" spans="1:5" s="29" customFormat="1" ht="15.75">
      <c r="A50" s="56" t="s">
        <v>273</v>
      </c>
      <c r="B50" s="57" t="s">
        <v>239</v>
      </c>
      <c r="C50" s="58" t="s">
        <v>242</v>
      </c>
      <c r="D50" s="64">
        <v>50.3</v>
      </c>
      <c r="E50" s="168">
        <f>'Раздел IV'!B38</f>
        <v>0</v>
      </c>
    </row>
    <row r="51" spans="1:5" s="29" customFormat="1" ht="15.75">
      <c r="A51" s="56"/>
      <c r="B51" s="62" t="s">
        <v>453</v>
      </c>
      <c r="C51" s="13" t="s">
        <v>242</v>
      </c>
      <c r="D51" s="168" t="s">
        <v>237</v>
      </c>
      <c r="E51" s="168">
        <f>'Раздел IV'!D38</f>
        <v>0</v>
      </c>
    </row>
    <row r="52" spans="1:5" s="29" customFormat="1" ht="15.75">
      <c r="A52" s="56" t="s">
        <v>274</v>
      </c>
      <c r="B52" s="57" t="s">
        <v>240</v>
      </c>
      <c r="C52" s="58" t="s">
        <v>242</v>
      </c>
      <c r="D52" s="64"/>
      <c r="E52" s="168">
        <f>'Раздел IV'!B49</f>
        <v>0</v>
      </c>
    </row>
    <row r="53" spans="1:5" s="29" customFormat="1" ht="15.75">
      <c r="A53" s="56"/>
      <c r="B53" s="62" t="s">
        <v>453</v>
      </c>
      <c r="C53" s="13" t="s">
        <v>242</v>
      </c>
      <c r="D53" s="168" t="s">
        <v>237</v>
      </c>
      <c r="E53" s="168">
        <f>'Раздел IV'!D49</f>
        <v>0</v>
      </c>
    </row>
    <row r="54" spans="1:5" s="29" customFormat="1" ht="15.75">
      <c r="A54" s="56" t="s">
        <v>275</v>
      </c>
      <c r="B54" s="57" t="s">
        <v>241</v>
      </c>
      <c r="C54" s="58" t="s">
        <v>242</v>
      </c>
      <c r="D54" s="64">
        <v>0.334</v>
      </c>
      <c r="E54" s="168">
        <f>'Раздел IV'!B60</f>
        <v>0</v>
      </c>
    </row>
    <row r="55" spans="1:5" s="29" customFormat="1" ht="15.75">
      <c r="A55" s="56"/>
      <c r="B55" s="62" t="s">
        <v>453</v>
      </c>
      <c r="C55" s="58" t="s">
        <v>242</v>
      </c>
      <c r="D55" s="168" t="s">
        <v>237</v>
      </c>
      <c r="E55" s="168">
        <f>'Раздел IV'!D60</f>
        <v>0</v>
      </c>
    </row>
    <row r="56" spans="1:5" ht="78.75">
      <c r="A56" s="327" t="s">
        <v>276</v>
      </c>
      <c r="B56" s="52" t="s">
        <v>39</v>
      </c>
      <c r="C56" s="328" t="s">
        <v>243</v>
      </c>
      <c r="D56" s="335">
        <f>IF(D23&gt;0,D30/D23%,0)</f>
        <v>0.917871925980034</v>
      </c>
      <c r="E56" s="335">
        <f>IF(E23&gt;0,E30/E23%,0)</f>
        <v>0.5617113823424639</v>
      </c>
    </row>
    <row r="57" spans="1:5" ht="15.75">
      <c r="A57" s="327"/>
      <c r="B57" s="52" t="s">
        <v>235</v>
      </c>
      <c r="C57" s="328"/>
      <c r="D57" s="335"/>
      <c r="E57" s="335"/>
    </row>
    <row r="58" spans="1:5" ht="15.75">
      <c r="A58" s="18"/>
      <c r="B58" s="59" t="s">
        <v>453</v>
      </c>
      <c r="C58" s="13" t="s">
        <v>243</v>
      </c>
      <c r="D58" s="167" t="s">
        <v>237</v>
      </c>
      <c r="E58" s="167">
        <f>IF(E23&gt;0,E32/E23%,0)</f>
        <v>0</v>
      </c>
    </row>
    <row r="59" spans="1:5" ht="15.75">
      <c r="A59" s="18" t="s">
        <v>277</v>
      </c>
      <c r="B59" s="53" t="s">
        <v>238</v>
      </c>
      <c r="C59" s="13" t="s">
        <v>243</v>
      </c>
      <c r="D59" s="167">
        <f>IF(D25&gt;0,D33/D25%,0)</f>
        <v>0</v>
      </c>
      <c r="E59" s="167">
        <f>IF(E25&gt;0,E33/E25%,0)</f>
        <v>0</v>
      </c>
    </row>
    <row r="60" spans="1:5" ht="15.75">
      <c r="A60" s="18"/>
      <c r="B60" s="59" t="s">
        <v>453</v>
      </c>
      <c r="C60" s="13" t="s">
        <v>243</v>
      </c>
      <c r="D60" s="167" t="s">
        <v>237</v>
      </c>
      <c r="E60" s="167">
        <f>IF(E25&gt;0,E34/E25%,0)</f>
        <v>0</v>
      </c>
    </row>
    <row r="61" spans="1:5" ht="15.75">
      <c r="A61" s="18" t="s">
        <v>278</v>
      </c>
      <c r="B61" s="53" t="s">
        <v>383</v>
      </c>
      <c r="C61" s="13" t="s">
        <v>243</v>
      </c>
      <c r="D61" s="167">
        <f>IF(D26&gt;0,D35/D26%,0)</f>
        <v>0.8272649205667668</v>
      </c>
      <c r="E61" s="167">
        <f>IF(E26&gt;0,E35/E26%,0)</f>
        <v>0.6969390748769436</v>
      </c>
    </row>
    <row r="62" spans="1:5" ht="15.75">
      <c r="A62" s="18"/>
      <c r="B62" s="59" t="s">
        <v>453</v>
      </c>
      <c r="C62" s="13" t="s">
        <v>243</v>
      </c>
      <c r="D62" s="167" t="s">
        <v>237</v>
      </c>
      <c r="E62" s="167">
        <f>IF(E26&gt;0,E36/E26%,0)</f>
        <v>0</v>
      </c>
    </row>
    <row r="63" spans="1:5" ht="15.75">
      <c r="A63" s="18" t="s">
        <v>279</v>
      </c>
      <c r="B63" s="53" t="s">
        <v>239</v>
      </c>
      <c r="C63" s="13" t="s">
        <v>243</v>
      </c>
      <c r="D63" s="167">
        <f>IF(D27&gt;0,D37/D27%,0)</f>
        <v>1.3594594594594593</v>
      </c>
      <c r="E63" s="167">
        <f>IF(E27&gt;0,E37/E27%,0)</f>
        <v>0.7067545304777595</v>
      </c>
    </row>
    <row r="64" spans="1:5" ht="15.75">
      <c r="A64" s="18"/>
      <c r="B64" s="59" t="s">
        <v>453</v>
      </c>
      <c r="C64" s="13" t="s">
        <v>243</v>
      </c>
      <c r="D64" s="167" t="s">
        <v>237</v>
      </c>
      <c r="E64" s="167">
        <f>IF(E27&gt;0,E38/E27%,0)</f>
        <v>0</v>
      </c>
    </row>
    <row r="65" spans="1:5" ht="15.75">
      <c r="A65" s="18" t="s">
        <v>280</v>
      </c>
      <c r="B65" s="53" t="s">
        <v>240</v>
      </c>
      <c r="C65" s="13" t="s">
        <v>243</v>
      </c>
      <c r="D65" s="167">
        <f>IF(D28&gt;0,D39/D28%,0)</f>
        <v>0</v>
      </c>
      <c r="E65" s="167">
        <f>IF(E28&gt;0,E39/E28%,0)</f>
        <v>0</v>
      </c>
    </row>
    <row r="66" spans="1:5" ht="15.75">
      <c r="A66" s="18"/>
      <c r="B66" s="59" t="s">
        <v>453</v>
      </c>
      <c r="C66" s="13" t="s">
        <v>243</v>
      </c>
      <c r="D66" s="167" t="s">
        <v>237</v>
      </c>
      <c r="E66" s="167">
        <f>IF(E28&gt;0,E40/E28%,0)</f>
        <v>0</v>
      </c>
    </row>
    <row r="67" spans="1:5" ht="15.75">
      <c r="A67" s="18" t="s">
        <v>281</v>
      </c>
      <c r="B67" s="53" t="s">
        <v>241</v>
      </c>
      <c r="C67" s="13" t="s">
        <v>243</v>
      </c>
      <c r="D67" s="167">
        <f>IF(D29&gt;0,D41/D29%,0)</f>
        <v>0.5000000000000001</v>
      </c>
      <c r="E67" s="167">
        <f>IF(E29&gt;0,E41/E29%,0)</f>
        <v>0</v>
      </c>
    </row>
    <row r="68" spans="1:5" ht="15.75">
      <c r="A68" s="18"/>
      <c r="B68" s="59" t="s">
        <v>453</v>
      </c>
      <c r="C68" s="13" t="s">
        <v>243</v>
      </c>
      <c r="D68" s="167" t="s">
        <v>237</v>
      </c>
      <c r="E68" s="167">
        <f>IF(E29&gt;0,E42/E29%,0)</f>
        <v>0</v>
      </c>
    </row>
    <row r="69" spans="1:5" ht="94.5">
      <c r="A69" s="265" t="s">
        <v>282</v>
      </c>
      <c r="B69" s="60" t="s">
        <v>40</v>
      </c>
      <c r="C69" s="267" t="s">
        <v>243</v>
      </c>
      <c r="D69" s="269">
        <f>IF(D23&gt;0,D43/D23%,0)</f>
        <v>69.04066228390553</v>
      </c>
      <c r="E69" s="269">
        <f>IF(E23&gt;0,E43/E23%,0)</f>
        <v>49.20674203648499</v>
      </c>
    </row>
    <row r="70" spans="1:5" ht="15.75">
      <c r="A70" s="266"/>
      <c r="B70" s="61" t="s">
        <v>235</v>
      </c>
      <c r="C70" s="268"/>
      <c r="D70" s="323"/>
      <c r="E70" s="323"/>
    </row>
    <row r="71" spans="1:5" ht="15.75">
      <c r="A71" s="18"/>
      <c r="B71" s="62" t="s">
        <v>453</v>
      </c>
      <c r="C71" s="13" t="s">
        <v>243</v>
      </c>
      <c r="D71" s="168" t="s">
        <v>237</v>
      </c>
      <c r="E71" s="168">
        <f>IF(E23&gt;0,E45/E23%,0)</f>
        <v>0</v>
      </c>
    </row>
    <row r="72" spans="1:5" ht="15.75">
      <c r="A72" s="56" t="s">
        <v>283</v>
      </c>
      <c r="B72" s="57" t="s">
        <v>238</v>
      </c>
      <c r="C72" s="13" t="s">
        <v>243</v>
      </c>
      <c r="D72" s="168">
        <f>IF(D25&gt;0,D46/D25%,0)</f>
        <v>0</v>
      </c>
      <c r="E72" s="168">
        <f>IF(E25&gt;0,E46/E25%,0)</f>
        <v>0</v>
      </c>
    </row>
    <row r="73" spans="1:5" s="29" customFormat="1" ht="15.75">
      <c r="A73" s="56"/>
      <c r="B73" s="62" t="s">
        <v>453</v>
      </c>
      <c r="C73" s="58" t="s">
        <v>243</v>
      </c>
      <c r="D73" s="168" t="s">
        <v>237</v>
      </c>
      <c r="E73" s="168">
        <f>IF(E25&gt;0,E47/E25%,0)</f>
        <v>0</v>
      </c>
    </row>
    <row r="74" spans="1:5" s="29" customFormat="1" ht="15.75">
      <c r="A74" s="56" t="s">
        <v>284</v>
      </c>
      <c r="B74" s="57" t="s">
        <v>383</v>
      </c>
      <c r="C74" s="58" t="s">
        <v>243</v>
      </c>
      <c r="D74" s="168">
        <f>IF(D26&gt;0,D48/D26%,0)</f>
        <v>100.00686990124517</v>
      </c>
      <c r="E74" s="168">
        <f>IF(E26&gt;0,E48/E26%,0)</f>
        <v>85.55399810933272</v>
      </c>
    </row>
    <row r="75" spans="1:5" ht="15.75">
      <c r="A75" s="56"/>
      <c r="B75" s="62" t="s">
        <v>453</v>
      </c>
      <c r="C75" s="13" t="s">
        <v>243</v>
      </c>
      <c r="D75" s="168" t="s">
        <v>237</v>
      </c>
      <c r="E75" s="168">
        <f>IF(E26&gt;0,E49/E26%,0)</f>
        <v>0</v>
      </c>
    </row>
    <row r="76" spans="1:5" s="29" customFormat="1" ht="15.75">
      <c r="A76" s="56" t="s">
        <v>285</v>
      </c>
      <c r="B76" s="57" t="s">
        <v>239</v>
      </c>
      <c r="C76" s="58" t="s">
        <v>243</v>
      </c>
      <c r="D76" s="168">
        <f>IF(D27&gt;0,D50/D27%,0)</f>
        <v>45.31531531531531</v>
      </c>
      <c r="E76" s="168">
        <f>IF(E27&gt;0,E50/E27%,0)</f>
        <v>0</v>
      </c>
    </row>
    <row r="77" spans="1:5" ht="15.75">
      <c r="A77" s="56"/>
      <c r="B77" s="62" t="s">
        <v>453</v>
      </c>
      <c r="C77" s="13" t="s">
        <v>243</v>
      </c>
      <c r="D77" s="168" t="s">
        <v>237</v>
      </c>
      <c r="E77" s="168">
        <f>IF(E27&gt;0,E51/E27%,0)</f>
        <v>0</v>
      </c>
    </row>
    <row r="78" spans="1:5" s="29" customFormat="1" ht="15.75">
      <c r="A78" s="56" t="s">
        <v>286</v>
      </c>
      <c r="B78" s="57" t="s">
        <v>240</v>
      </c>
      <c r="C78" s="58" t="s">
        <v>243</v>
      </c>
      <c r="D78" s="168">
        <f>IF(D28&gt;0,D52/D28%,0)</f>
        <v>0</v>
      </c>
      <c r="E78" s="168">
        <f>IF(E28&gt;0,E52/E28%,0)</f>
        <v>0</v>
      </c>
    </row>
    <row r="79" spans="1:5" ht="15.75">
      <c r="A79" s="56"/>
      <c r="B79" s="62" t="s">
        <v>453</v>
      </c>
      <c r="C79" s="13" t="s">
        <v>243</v>
      </c>
      <c r="D79" s="168" t="s">
        <v>237</v>
      </c>
      <c r="E79" s="168">
        <f>IF(E28&gt;0,E53/E28%,0)</f>
        <v>0</v>
      </c>
    </row>
    <row r="80" spans="1:5" s="29" customFormat="1" ht="15.75">
      <c r="A80" s="56" t="s">
        <v>287</v>
      </c>
      <c r="B80" s="57" t="s">
        <v>241</v>
      </c>
      <c r="C80" s="58" t="s">
        <v>243</v>
      </c>
      <c r="D80" s="168">
        <f>IF(D29&gt;0,D54/D29%,0)</f>
        <v>0.5000000000000001</v>
      </c>
      <c r="E80" s="168">
        <f>IF(E29&gt;0,E54/E29%,0)</f>
        <v>0</v>
      </c>
    </row>
    <row r="81" spans="1:5" s="29" customFormat="1" ht="15.75">
      <c r="A81" s="56"/>
      <c r="B81" s="62" t="s">
        <v>453</v>
      </c>
      <c r="C81" s="58" t="s">
        <v>243</v>
      </c>
      <c r="D81" s="168" t="s">
        <v>237</v>
      </c>
      <c r="E81" s="168">
        <f>IF(E29&gt;0,E55/E29%,0)</f>
        <v>0</v>
      </c>
    </row>
    <row r="82" spans="1:5" ht="15.75">
      <c r="A82" s="56" t="s">
        <v>288</v>
      </c>
      <c r="B82" s="57" t="s">
        <v>341</v>
      </c>
      <c r="C82" s="58"/>
      <c r="D82" s="65"/>
      <c r="E82" s="66"/>
    </row>
    <row r="83" spans="1:5" ht="31.5">
      <c r="A83" s="315" t="s">
        <v>289</v>
      </c>
      <c r="B83" s="67" t="s">
        <v>346</v>
      </c>
      <c r="C83" s="58" t="s">
        <v>236</v>
      </c>
      <c r="D83" s="169" t="s">
        <v>237</v>
      </c>
      <c r="E83" s="169">
        <f>SUM(E84:E87)</f>
        <v>5</v>
      </c>
    </row>
    <row r="84" spans="1:5" ht="15.75">
      <c r="A84" s="316"/>
      <c r="B84" s="68" t="s">
        <v>378</v>
      </c>
      <c r="C84" s="58" t="s">
        <v>236</v>
      </c>
      <c r="D84" s="169" t="s">
        <v>237</v>
      </c>
      <c r="E84" s="66">
        <v>2</v>
      </c>
    </row>
    <row r="85" spans="1:5" ht="15.75">
      <c r="A85" s="316"/>
      <c r="B85" s="68" t="s">
        <v>379</v>
      </c>
      <c r="C85" s="58" t="s">
        <v>236</v>
      </c>
      <c r="D85" s="169" t="s">
        <v>237</v>
      </c>
      <c r="E85" s="66">
        <v>0</v>
      </c>
    </row>
    <row r="86" spans="1:5" ht="15.75">
      <c r="A86" s="316"/>
      <c r="B86" s="68" t="s">
        <v>347</v>
      </c>
      <c r="C86" s="58" t="s">
        <v>236</v>
      </c>
      <c r="D86" s="169" t="s">
        <v>237</v>
      </c>
      <c r="E86" s="66">
        <v>2</v>
      </c>
    </row>
    <row r="87" spans="1:5" ht="15.75">
      <c r="A87" s="317"/>
      <c r="B87" s="68" t="s">
        <v>348</v>
      </c>
      <c r="C87" s="58" t="s">
        <v>236</v>
      </c>
      <c r="D87" s="169" t="s">
        <v>237</v>
      </c>
      <c r="E87" s="66">
        <v>1</v>
      </c>
    </row>
    <row r="88" spans="1:5" ht="31.5">
      <c r="A88" s="56" t="s">
        <v>290</v>
      </c>
      <c r="B88" s="67" t="s">
        <v>454</v>
      </c>
      <c r="C88" s="58" t="s">
        <v>236</v>
      </c>
      <c r="D88" s="169" t="s">
        <v>237</v>
      </c>
      <c r="E88" s="66">
        <v>2</v>
      </c>
    </row>
    <row r="89" spans="1:5" ht="15.75">
      <c r="A89" s="56" t="s">
        <v>291</v>
      </c>
      <c r="B89" s="67" t="s">
        <v>455</v>
      </c>
      <c r="C89" s="58" t="s">
        <v>236</v>
      </c>
      <c r="D89" s="169" t="s">
        <v>237</v>
      </c>
      <c r="E89" s="66">
        <v>2</v>
      </c>
    </row>
    <row r="90" spans="1:5" s="29" customFormat="1" ht="15.75">
      <c r="A90" s="56" t="s">
        <v>292</v>
      </c>
      <c r="B90" s="67" t="s">
        <v>456</v>
      </c>
      <c r="C90" s="58" t="s">
        <v>236</v>
      </c>
      <c r="D90" s="169" t="s">
        <v>237</v>
      </c>
      <c r="E90" s="66">
        <v>0</v>
      </c>
    </row>
    <row r="91" spans="1:5" ht="50.25">
      <c r="A91" s="315" t="s">
        <v>293</v>
      </c>
      <c r="B91" s="69" t="s">
        <v>189</v>
      </c>
      <c r="C91" s="58" t="s">
        <v>342</v>
      </c>
      <c r="D91" s="169" t="s">
        <v>237</v>
      </c>
      <c r="E91" s="169">
        <f>SUM(E92:E93)</f>
        <v>2</v>
      </c>
    </row>
    <row r="92" spans="1:5" ht="31.5">
      <c r="A92" s="316"/>
      <c r="B92" s="70" t="s">
        <v>344</v>
      </c>
      <c r="C92" s="58" t="s">
        <v>342</v>
      </c>
      <c r="D92" s="169" t="s">
        <v>237</v>
      </c>
      <c r="E92" s="66">
        <v>0</v>
      </c>
    </row>
    <row r="93" spans="1:5" ht="15.75">
      <c r="A93" s="317"/>
      <c r="B93" s="70" t="s">
        <v>345</v>
      </c>
      <c r="C93" s="58" t="s">
        <v>342</v>
      </c>
      <c r="D93" s="169" t="s">
        <v>237</v>
      </c>
      <c r="E93" s="66">
        <v>2</v>
      </c>
    </row>
    <row r="94" spans="1:5" ht="31.5">
      <c r="A94" s="56" t="s">
        <v>34</v>
      </c>
      <c r="B94" s="71" t="s">
        <v>343</v>
      </c>
      <c r="C94" s="58" t="s">
        <v>342</v>
      </c>
      <c r="D94" s="169" t="s">
        <v>237</v>
      </c>
      <c r="E94" s="66">
        <f>11+4+5</f>
        <v>20</v>
      </c>
    </row>
    <row r="95" spans="1:5" ht="31.5">
      <c r="A95" s="72" t="s">
        <v>115</v>
      </c>
      <c r="B95" s="73" t="s">
        <v>83</v>
      </c>
      <c r="C95" s="74" t="s">
        <v>236</v>
      </c>
      <c r="D95" s="170" t="s">
        <v>237</v>
      </c>
      <c r="E95" s="75">
        <v>19</v>
      </c>
    </row>
    <row r="96" spans="1:5" s="29" customFormat="1" ht="31.5">
      <c r="A96" s="76" t="s">
        <v>116</v>
      </c>
      <c r="B96" s="73" t="s">
        <v>108</v>
      </c>
      <c r="C96" s="77" t="s">
        <v>236</v>
      </c>
      <c r="D96" s="171" t="s">
        <v>237</v>
      </c>
      <c r="E96" s="78">
        <v>0</v>
      </c>
    </row>
    <row r="97" spans="1:5" ht="15.75">
      <c r="A97" s="56" t="s">
        <v>294</v>
      </c>
      <c r="B97" s="57" t="s">
        <v>109</v>
      </c>
      <c r="C97" s="79"/>
      <c r="D97" s="66"/>
      <c r="E97" s="66"/>
    </row>
    <row r="98" spans="1:5" ht="51">
      <c r="A98" s="72" t="s">
        <v>301</v>
      </c>
      <c r="B98" s="80" t="s">
        <v>110</v>
      </c>
      <c r="C98" s="81" t="s">
        <v>244</v>
      </c>
      <c r="D98" s="75">
        <v>100</v>
      </c>
      <c r="E98" s="75">
        <v>100</v>
      </c>
    </row>
    <row r="99" spans="1:5" ht="51">
      <c r="A99" s="72" t="s">
        <v>302</v>
      </c>
      <c r="B99" s="80" t="s">
        <v>111</v>
      </c>
      <c r="C99" s="81" t="s">
        <v>244</v>
      </c>
      <c r="D99" s="75">
        <v>0</v>
      </c>
      <c r="E99" s="75">
        <v>0</v>
      </c>
    </row>
    <row r="100" spans="1:5" ht="18.75">
      <c r="A100" s="18" t="s">
        <v>295</v>
      </c>
      <c r="B100" s="82" t="s">
        <v>113</v>
      </c>
      <c r="C100" s="13"/>
      <c r="D100" s="54"/>
      <c r="E100" s="54"/>
    </row>
    <row r="101" spans="1:5" ht="47.25">
      <c r="A101" s="72" t="s">
        <v>414</v>
      </c>
      <c r="B101" s="80" t="s">
        <v>110</v>
      </c>
      <c r="C101" s="74" t="s">
        <v>245</v>
      </c>
      <c r="D101" s="75" t="s">
        <v>1</v>
      </c>
      <c r="E101" s="75" t="s">
        <v>1</v>
      </c>
    </row>
    <row r="102" spans="1:5" ht="47.25">
      <c r="A102" s="72" t="s">
        <v>415</v>
      </c>
      <c r="B102" s="80" t="s">
        <v>111</v>
      </c>
      <c r="C102" s="74" t="s">
        <v>245</v>
      </c>
      <c r="D102" s="75">
        <v>70</v>
      </c>
      <c r="E102" s="75">
        <v>70</v>
      </c>
    </row>
    <row r="103" spans="1:5" ht="50.25">
      <c r="A103" s="322" t="s">
        <v>296</v>
      </c>
      <c r="B103" s="19" t="s">
        <v>42</v>
      </c>
      <c r="C103" s="331" t="s">
        <v>242</v>
      </c>
      <c r="D103" s="342">
        <f>SUM(D105,D106,D107,D108,D109,D110)</f>
        <v>1.02</v>
      </c>
      <c r="E103" s="342">
        <f>SUM(E105,E106,E107,E108,E109,E110)</f>
        <v>0.22</v>
      </c>
    </row>
    <row r="104" spans="1:5" ht="15.75">
      <c r="A104" s="322"/>
      <c r="B104" s="53" t="s">
        <v>235</v>
      </c>
      <c r="C104" s="331"/>
      <c r="D104" s="342"/>
      <c r="E104" s="342"/>
    </row>
    <row r="105" spans="1:5" ht="15.75">
      <c r="A105" s="83"/>
      <c r="B105" s="84" t="s">
        <v>246</v>
      </c>
      <c r="C105" s="13" t="s">
        <v>242</v>
      </c>
      <c r="D105" s="244">
        <v>0.2</v>
      </c>
      <c r="E105" s="7">
        <v>0</v>
      </c>
    </row>
    <row r="106" spans="1:5" ht="15.75">
      <c r="A106" s="83"/>
      <c r="B106" s="84" t="s">
        <v>238</v>
      </c>
      <c r="C106" s="13" t="s">
        <v>242</v>
      </c>
      <c r="D106" s="244">
        <v>0.3</v>
      </c>
      <c r="E106" s="7">
        <v>0</v>
      </c>
    </row>
    <row r="107" spans="1:5" ht="15.75">
      <c r="A107" s="83"/>
      <c r="B107" s="84" t="s">
        <v>383</v>
      </c>
      <c r="C107" s="13" t="s">
        <v>242</v>
      </c>
      <c r="D107" s="245">
        <v>0.42</v>
      </c>
      <c r="E107" s="7">
        <v>0.22</v>
      </c>
    </row>
    <row r="108" spans="1:5" ht="15.75">
      <c r="A108" s="83"/>
      <c r="B108" s="84" t="s">
        <v>239</v>
      </c>
      <c r="C108" s="13" t="s">
        <v>242</v>
      </c>
      <c r="D108" s="244">
        <v>0.1</v>
      </c>
      <c r="E108" s="7">
        <v>0</v>
      </c>
    </row>
    <row r="109" spans="1:5" ht="15.75">
      <c r="A109" s="83"/>
      <c r="B109" s="84" t="s">
        <v>240</v>
      </c>
      <c r="C109" s="13" t="s">
        <v>242</v>
      </c>
      <c r="D109" s="244">
        <v>0</v>
      </c>
      <c r="E109" s="7">
        <v>0</v>
      </c>
    </row>
    <row r="110" spans="1:5" ht="15.75">
      <c r="A110" s="83"/>
      <c r="B110" s="84" t="s">
        <v>241</v>
      </c>
      <c r="C110" s="13" t="s">
        <v>242</v>
      </c>
      <c r="D110" s="244">
        <v>0</v>
      </c>
      <c r="E110" s="7">
        <v>0</v>
      </c>
    </row>
    <row r="111" spans="1:5" ht="31.5">
      <c r="A111" s="18" t="s">
        <v>297</v>
      </c>
      <c r="B111" s="19" t="s">
        <v>33</v>
      </c>
      <c r="C111" s="13" t="s">
        <v>243</v>
      </c>
      <c r="D111" s="172">
        <f>IF(D112+D113&gt;0,D112/(D112+D113)*100,0)</f>
        <v>0</v>
      </c>
      <c r="E111" s="172">
        <f>IF(E112+E113&gt;0,E112/(E112+E113)*100,0)</f>
        <v>0</v>
      </c>
    </row>
    <row r="112" spans="1:5" ht="15.75">
      <c r="A112" s="72"/>
      <c r="B112" s="85" t="s">
        <v>124</v>
      </c>
      <c r="C112" s="74" t="s">
        <v>342</v>
      </c>
      <c r="D112" s="75">
        <v>0</v>
      </c>
      <c r="E112" s="170">
        <f>'Раздел VI'!D8</f>
        <v>0</v>
      </c>
    </row>
    <row r="113" spans="1:5" ht="31.5">
      <c r="A113" s="72"/>
      <c r="B113" s="85" t="s">
        <v>125</v>
      </c>
      <c r="C113" s="74" t="s">
        <v>342</v>
      </c>
      <c r="D113" s="75">
        <v>2158</v>
      </c>
      <c r="E113" s="170">
        <f>'Раздел VI'!C8</f>
        <v>2158</v>
      </c>
    </row>
    <row r="114" spans="1:5" ht="38.25" customHeight="1">
      <c r="A114" s="76" t="s">
        <v>298</v>
      </c>
      <c r="B114" s="31" t="s">
        <v>186</v>
      </c>
      <c r="C114" s="77" t="s">
        <v>243</v>
      </c>
      <c r="D114" s="171" t="s">
        <v>237</v>
      </c>
      <c r="E114" s="173">
        <f>IF(E91+E115&gt;0,E91/(E91+E115)*100,0)</f>
        <v>0.7380073800738007</v>
      </c>
    </row>
    <row r="115" spans="1:5" ht="50.25">
      <c r="A115" s="76"/>
      <c r="B115" s="73" t="s">
        <v>187</v>
      </c>
      <c r="C115" s="77" t="s">
        <v>342</v>
      </c>
      <c r="D115" s="171" t="s">
        <v>237</v>
      </c>
      <c r="E115" s="78">
        <f>226+22+21</f>
        <v>269</v>
      </c>
    </row>
    <row r="116" spans="1:5" ht="36" customHeight="1">
      <c r="A116" s="271" t="s">
        <v>35</v>
      </c>
      <c r="B116" s="271"/>
      <c r="C116" s="271"/>
      <c r="D116" s="271"/>
      <c r="E116" s="271"/>
    </row>
    <row r="117" spans="1:5" ht="70.5" customHeight="1">
      <c r="A117" s="271" t="s">
        <v>38</v>
      </c>
      <c r="B117" s="271"/>
      <c r="C117" s="271"/>
      <c r="D117" s="271"/>
      <c r="E117" s="271"/>
    </row>
    <row r="118" spans="1:5" ht="38.25" customHeight="1">
      <c r="A118" s="271" t="s">
        <v>41</v>
      </c>
      <c r="B118" s="271"/>
      <c r="C118" s="271"/>
      <c r="D118" s="271"/>
      <c r="E118" s="271"/>
    </row>
    <row r="119" spans="1:5" ht="21" customHeight="1">
      <c r="A119" s="334" t="s">
        <v>112</v>
      </c>
      <c r="B119" s="334"/>
      <c r="C119" s="334"/>
      <c r="D119" s="334"/>
      <c r="E119" s="334"/>
    </row>
    <row r="120" spans="1:5" s="24" customFormat="1" ht="37.5" customHeight="1">
      <c r="A120" s="334" t="s">
        <v>43</v>
      </c>
      <c r="B120" s="334"/>
      <c r="C120" s="334"/>
      <c r="D120" s="334"/>
      <c r="E120" s="334"/>
    </row>
    <row r="121" spans="1:5" ht="40.5" customHeight="1">
      <c r="A121" s="340" t="s">
        <v>188</v>
      </c>
      <c r="B121" s="340"/>
      <c r="C121" s="340"/>
      <c r="D121" s="340"/>
      <c r="E121" s="340"/>
    </row>
  </sheetData>
  <sheetProtection password="C60F" sheet="1" objects="1" scenarios="1"/>
  <mergeCells count="48">
    <mergeCell ref="A121:E121"/>
    <mergeCell ref="A1:E1"/>
    <mergeCell ref="A2:E2"/>
    <mergeCell ref="A116:E116"/>
    <mergeCell ref="A103:A104"/>
    <mergeCell ref="C103:C104"/>
    <mergeCell ref="D103:D104"/>
    <mergeCell ref="E103:E104"/>
    <mergeCell ref="A56:A57"/>
    <mergeCell ref="C56:C57"/>
    <mergeCell ref="D56:D57"/>
    <mergeCell ref="A30:A31"/>
    <mergeCell ref="C30:C31"/>
    <mergeCell ref="D30:D31"/>
    <mergeCell ref="E30:E31"/>
    <mergeCell ref="A23:A24"/>
    <mergeCell ref="C23:C24"/>
    <mergeCell ref="D23:D24"/>
    <mergeCell ref="E23:E24"/>
    <mergeCell ref="A118:E118"/>
    <mergeCell ref="A119:E119"/>
    <mergeCell ref="E56:E57"/>
    <mergeCell ref="A120:E120"/>
    <mergeCell ref="A69:A70"/>
    <mergeCell ref="C69:C70"/>
    <mergeCell ref="D69:D70"/>
    <mergeCell ref="E69:E70"/>
    <mergeCell ref="A91:A93"/>
    <mergeCell ref="A83:A87"/>
    <mergeCell ref="A4:A6"/>
    <mergeCell ref="B4:B6"/>
    <mergeCell ref="C4:C6"/>
    <mergeCell ref="D4:E4"/>
    <mergeCell ref="D5:D6"/>
    <mergeCell ref="A8:A9"/>
    <mergeCell ref="C8:C9"/>
    <mergeCell ref="D8:D9"/>
    <mergeCell ref="E8:E9"/>
    <mergeCell ref="A117:E117"/>
    <mergeCell ref="A15:E15"/>
    <mergeCell ref="A43:A44"/>
    <mergeCell ref="C43:C44"/>
    <mergeCell ref="D43:D44"/>
    <mergeCell ref="E43:E44"/>
    <mergeCell ref="A16:A17"/>
    <mergeCell ref="C16:C17"/>
    <mergeCell ref="D16:D17"/>
    <mergeCell ref="E16:E17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ySplit="7" topLeftCell="BM56" activePane="bottomLeft" state="frozen"/>
      <selection pane="topLeft" activeCell="E21" sqref="E21"/>
      <selection pane="bottomLeft" activeCell="C71" sqref="C71"/>
    </sheetView>
  </sheetViews>
  <sheetFormatPr defaultColWidth="9.140625" defaultRowHeight="15"/>
  <cols>
    <col min="1" max="1" width="13.57421875" style="86" customWidth="1"/>
    <col min="2" max="2" width="10.7109375" style="86" customWidth="1"/>
    <col min="3" max="4" width="19.28125" style="86" customWidth="1"/>
    <col min="5" max="8" width="19.00390625" style="86" customWidth="1"/>
    <col min="9" max="16384" width="9.140625" style="86" customWidth="1"/>
  </cols>
  <sheetData>
    <row r="1" spans="1:8" ht="16.5">
      <c r="A1" s="352" t="s">
        <v>382</v>
      </c>
      <c r="B1" s="352"/>
      <c r="C1" s="352"/>
      <c r="D1" s="352"/>
      <c r="E1" s="352"/>
      <c r="F1" s="352"/>
      <c r="G1" s="352"/>
      <c r="H1" s="352"/>
    </row>
    <row r="3" spans="1:8" ht="15.75">
      <c r="A3" s="343" t="s">
        <v>355</v>
      </c>
      <c r="B3" s="343" t="s">
        <v>458</v>
      </c>
      <c r="C3" s="343"/>
      <c r="D3" s="343"/>
      <c r="E3" s="343"/>
      <c r="F3" s="343"/>
      <c r="G3" s="343"/>
      <c r="H3" s="343"/>
    </row>
    <row r="4" spans="1:8" ht="15.75" customHeight="1">
      <c r="A4" s="343"/>
      <c r="B4" s="343" t="s">
        <v>349</v>
      </c>
      <c r="C4" s="344" t="s">
        <v>354</v>
      </c>
      <c r="D4" s="345"/>
      <c r="E4" s="345"/>
      <c r="F4" s="345"/>
      <c r="G4" s="345"/>
      <c r="H4" s="346"/>
    </row>
    <row r="5" spans="1:8" ht="15.75">
      <c r="A5" s="343"/>
      <c r="B5" s="343"/>
      <c r="C5" s="347" t="s">
        <v>351</v>
      </c>
      <c r="D5" s="347" t="s">
        <v>352</v>
      </c>
      <c r="E5" s="343" t="s">
        <v>350</v>
      </c>
      <c r="F5" s="343"/>
      <c r="G5" s="343"/>
      <c r="H5" s="343"/>
    </row>
    <row r="6" spans="1:8" ht="51">
      <c r="A6" s="343"/>
      <c r="B6" s="343"/>
      <c r="C6" s="348"/>
      <c r="D6" s="348"/>
      <c r="E6" s="87" t="s">
        <v>353</v>
      </c>
      <c r="F6" s="88" t="s">
        <v>360</v>
      </c>
      <c r="G6" s="87" t="s">
        <v>361</v>
      </c>
      <c r="H6" s="87" t="s">
        <v>362</v>
      </c>
    </row>
    <row r="7" spans="1:8" ht="15.75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8">
        <v>6</v>
      </c>
      <c r="G7" s="87">
        <v>7</v>
      </c>
      <c r="H7" s="87">
        <v>8</v>
      </c>
    </row>
    <row r="8" spans="1:8" s="89" customFormat="1" ht="15.75">
      <c r="A8" s="353" t="s">
        <v>356</v>
      </c>
      <c r="B8" s="354"/>
      <c r="C8" s="354"/>
      <c r="D8" s="354"/>
      <c r="E8" s="354"/>
      <c r="F8" s="354"/>
      <c r="G8" s="354"/>
      <c r="H8" s="355"/>
    </row>
    <row r="9" spans="1:8" s="89" customFormat="1" ht="15.75">
      <c r="A9" s="90">
        <v>42736</v>
      </c>
      <c r="B9" s="169">
        <f>SUM(C9:D9)</f>
        <v>0</v>
      </c>
      <c r="C9" s="66"/>
      <c r="D9" s="169">
        <f>SUM(E9:H9)</f>
        <v>0</v>
      </c>
      <c r="E9" s="66"/>
      <c r="F9" s="66"/>
      <c r="G9" s="66"/>
      <c r="H9" s="66"/>
    </row>
    <row r="10" spans="1:8" s="89" customFormat="1" ht="15.75">
      <c r="A10" s="90">
        <v>42826</v>
      </c>
      <c r="B10" s="169">
        <f aca="true" t="shared" si="0" ref="B10:B20">SUM(C10:D10)</f>
        <v>0</v>
      </c>
      <c r="C10" s="66"/>
      <c r="D10" s="169">
        <f aca="true" t="shared" si="1" ref="D10:D20">SUM(E10:H10)</f>
        <v>0</v>
      </c>
      <c r="E10" s="66"/>
      <c r="F10" s="66"/>
      <c r="G10" s="66"/>
      <c r="H10" s="66"/>
    </row>
    <row r="11" spans="1:8" s="89" customFormat="1" ht="15.75">
      <c r="A11" s="90">
        <v>42917</v>
      </c>
      <c r="B11" s="169">
        <f t="shared" si="0"/>
        <v>0</v>
      </c>
      <c r="C11" s="66"/>
      <c r="D11" s="169">
        <f t="shared" si="1"/>
        <v>0</v>
      </c>
      <c r="E11" s="66"/>
      <c r="F11" s="66"/>
      <c r="G11" s="66"/>
      <c r="H11" s="66"/>
    </row>
    <row r="12" spans="1:8" s="89" customFormat="1" ht="16.5" thickBot="1">
      <c r="A12" s="91">
        <v>43009</v>
      </c>
      <c r="B12" s="174">
        <f t="shared" si="0"/>
        <v>0</v>
      </c>
      <c r="C12" s="92"/>
      <c r="D12" s="174">
        <f t="shared" si="1"/>
        <v>0</v>
      </c>
      <c r="E12" s="92"/>
      <c r="F12" s="92"/>
      <c r="G12" s="92"/>
      <c r="H12" s="92"/>
    </row>
    <row r="13" spans="1:8" s="89" customFormat="1" ht="15.75">
      <c r="A13" s="93">
        <v>43101</v>
      </c>
      <c r="B13" s="175">
        <f t="shared" si="0"/>
        <v>0</v>
      </c>
      <c r="C13" s="94"/>
      <c r="D13" s="175">
        <f t="shared" si="1"/>
        <v>0</v>
      </c>
      <c r="E13" s="94"/>
      <c r="F13" s="94"/>
      <c r="G13" s="94"/>
      <c r="H13" s="94"/>
    </row>
    <row r="14" spans="1:8" s="89" customFormat="1" ht="15.75">
      <c r="A14" s="90">
        <v>43191</v>
      </c>
      <c r="B14" s="169">
        <f t="shared" si="0"/>
        <v>0</v>
      </c>
      <c r="C14" s="66"/>
      <c r="D14" s="169">
        <f t="shared" si="1"/>
        <v>0</v>
      </c>
      <c r="E14" s="66"/>
      <c r="F14" s="66"/>
      <c r="G14" s="66"/>
      <c r="H14" s="66"/>
    </row>
    <row r="15" spans="1:8" s="89" customFormat="1" ht="15.75">
      <c r="A15" s="90">
        <v>43282</v>
      </c>
      <c r="B15" s="169">
        <f t="shared" si="0"/>
        <v>0</v>
      </c>
      <c r="C15" s="66"/>
      <c r="D15" s="169">
        <f t="shared" si="1"/>
        <v>0</v>
      </c>
      <c r="E15" s="66"/>
      <c r="F15" s="66"/>
      <c r="G15" s="66"/>
      <c r="H15" s="66"/>
    </row>
    <row r="16" spans="1:8" s="89" customFormat="1" ht="16.5" thickBot="1">
      <c r="A16" s="91">
        <v>43374</v>
      </c>
      <c r="B16" s="174">
        <f t="shared" si="0"/>
        <v>0</v>
      </c>
      <c r="C16" s="92"/>
      <c r="D16" s="174">
        <f t="shared" si="1"/>
        <v>0</v>
      </c>
      <c r="E16" s="92"/>
      <c r="F16" s="92"/>
      <c r="G16" s="92"/>
      <c r="H16" s="92"/>
    </row>
    <row r="17" spans="1:8" s="89" customFormat="1" ht="15.75">
      <c r="A17" s="95">
        <v>43466</v>
      </c>
      <c r="B17" s="176">
        <f t="shared" si="0"/>
        <v>0</v>
      </c>
      <c r="C17" s="96"/>
      <c r="D17" s="176">
        <f t="shared" si="1"/>
        <v>0</v>
      </c>
      <c r="E17" s="96"/>
      <c r="F17" s="96"/>
      <c r="G17" s="96"/>
      <c r="H17" s="96"/>
    </row>
    <row r="18" spans="1:8" s="89" customFormat="1" ht="15.75">
      <c r="A18" s="90">
        <v>43556</v>
      </c>
      <c r="B18" s="169">
        <f t="shared" si="0"/>
        <v>0</v>
      </c>
      <c r="C18" s="66"/>
      <c r="D18" s="169">
        <f t="shared" si="1"/>
        <v>0</v>
      </c>
      <c r="E18" s="66"/>
      <c r="F18" s="66"/>
      <c r="G18" s="66"/>
      <c r="H18" s="66"/>
    </row>
    <row r="19" spans="1:8" s="89" customFormat="1" ht="15.75">
      <c r="A19" s="90">
        <v>43647</v>
      </c>
      <c r="B19" s="169">
        <f t="shared" si="0"/>
        <v>0</v>
      </c>
      <c r="C19" s="66"/>
      <c r="D19" s="169">
        <f t="shared" si="1"/>
        <v>0</v>
      </c>
      <c r="E19" s="66"/>
      <c r="F19" s="66"/>
      <c r="G19" s="66"/>
      <c r="H19" s="66"/>
    </row>
    <row r="20" spans="1:8" s="89" customFormat="1" ht="16.5" thickBot="1">
      <c r="A20" s="91">
        <v>43739</v>
      </c>
      <c r="B20" s="174">
        <f t="shared" si="0"/>
        <v>0</v>
      </c>
      <c r="C20" s="92"/>
      <c r="D20" s="174">
        <f t="shared" si="1"/>
        <v>0</v>
      </c>
      <c r="E20" s="92"/>
      <c r="F20" s="92"/>
      <c r="G20" s="92"/>
      <c r="H20" s="92"/>
    </row>
    <row r="21" spans="1:8" s="89" customFormat="1" ht="15.75">
      <c r="A21" s="349" t="s">
        <v>384</v>
      </c>
      <c r="B21" s="350"/>
      <c r="C21" s="350"/>
      <c r="D21" s="350"/>
      <c r="E21" s="350"/>
      <c r="F21" s="350"/>
      <c r="G21" s="350"/>
      <c r="H21" s="351"/>
    </row>
    <row r="22" spans="1:8" s="89" customFormat="1" ht="15.75">
      <c r="A22" s="90">
        <v>42736</v>
      </c>
      <c r="B22" s="169">
        <f aca="true" t="shared" si="2" ref="B22:B72">SUM(C22:D22)</f>
        <v>19</v>
      </c>
      <c r="C22" s="259">
        <v>18</v>
      </c>
      <c r="D22" s="169">
        <f aca="true" t="shared" si="3" ref="D22:D33">SUM(E22:H22)</f>
        <v>1</v>
      </c>
      <c r="E22" s="259">
        <v>0</v>
      </c>
      <c r="F22" s="259">
        <v>0</v>
      </c>
      <c r="G22" s="259">
        <v>0</v>
      </c>
      <c r="H22" s="259">
        <v>1</v>
      </c>
    </row>
    <row r="23" spans="1:8" s="89" customFormat="1" ht="15.75">
      <c r="A23" s="90">
        <v>42826</v>
      </c>
      <c r="B23" s="169">
        <f>SUM(C23:D23)</f>
        <v>19</v>
      </c>
      <c r="C23" s="259">
        <v>18</v>
      </c>
      <c r="D23" s="169">
        <f t="shared" si="3"/>
        <v>1</v>
      </c>
      <c r="E23" s="259">
        <v>0</v>
      </c>
      <c r="F23" s="259">
        <v>0</v>
      </c>
      <c r="G23" s="259">
        <v>0</v>
      </c>
      <c r="H23" s="259">
        <v>1</v>
      </c>
    </row>
    <row r="24" spans="1:8" s="89" customFormat="1" ht="15.75">
      <c r="A24" s="90">
        <v>42917</v>
      </c>
      <c r="B24" s="169">
        <f t="shared" si="2"/>
        <v>21</v>
      </c>
      <c r="C24" s="259">
        <v>19</v>
      </c>
      <c r="D24" s="169">
        <f t="shared" si="3"/>
        <v>2</v>
      </c>
      <c r="E24" s="259">
        <v>0</v>
      </c>
      <c r="F24" s="259">
        <v>0</v>
      </c>
      <c r="G24" s="259">
        <v>0</v>
      </c>
      <c r="H24" s="259">
        <v>2</v>
      </c>
    </row>
    <row r="25" spans="1:8" s="89" customFormat="1" ht="16.5" thickBot="1">
      <c r="A25" s="91">
        <v>43009</v>
      </c>
      <c r="B25" s="174">
        <f t="shared" si="2"/>
        <v>21</v>
      </c>
      <c r="C25" s="259">
        <v>18</v>
      </c>
      <c r="D25" s="174">
        <f t="shared" si="3"/>
        <v>3</v>
      </c>
      <c r="E25" s="259">
        <v>0</v>
      </c>
      <c r="F25" s="259">
        <v>0</v>
      </c>
      <c r="G25" s="259">
        <v>0</v>
      </c>
      <c r="H25" s="259">
        <v>3</v>
      </c>
    </row>
    <row r="26" spans="1:8" s="89" customFormat="1" ht="15.75">
      <c r="A26" s="93">
        <v>43101</v>
      </c>
      <c r="B26" s="175">
        <f t="shared" si="2"/>
        <v>21</v>
      </c>
      <c r="C26" s="259">
        <v>18</v>
      </c>
      <c r="D26" s="175">
        <f t="shared" si="3"/>
        <v>3</v>
      </c>
      <c r="E26" s="259">
        <v>0</v>
      </c>
      <c r="F26" s="259">
        <v>0</v>
      </c>
      <c r="G26" s="259">
        <v>0</v>
      </c>
      <c r="H26" s="259">
        <v>3</v>
      </c>
    </row>
    <row r="27" spans="1:8" s="89" customFormat="1" ht="15.75">
      <c r="A27" s="90">
        <v>43191</v>
      </c>
      <c r="B27" s="169">
        <f t="shared" si="2"/>
        <v>21</v>
      </c>
      <c r="C27" s="259">
        <v>18</v>
      </c>
      <c r="D27" s="169">
        <f t="shared" si="3"/>
        <v>3</v>
      </c>
      <c r="E27" s="259">
        <v>0</v>
      </c>
      <c r="F27" s="259">
        <v>0</v>
      </c>
      <c r="G27" s="259">
        <v>0</v>
      </c>
      <c r="H27" s="259">
        <v>3</v>
      </c>
    </row>
    <row r="28" spans="1:8" s="89" customFormat="1" ht="15.75">
      <c r="A28" s="90">
        <v>43282</v>
      </c>
      <c r="B28" s="169">
        <f t="shared" si="2"/>
        <v>21</v>
      </c>
      <c r="C28" s="259">
        <v>18</v>
      </c>
      <c r="D28" s="169">
        <f t="shared" si="3"/>
        <v>3</v>
      </c>
      <c r="E28" s="259">
        <v>0</v>
      </c>
      <c r="F28" s="259">
        <v>0</v>
      </c>
      <c r="G28" s="259">
        <v>0</v>
      </c>
      <c r="H28" s="259">
        <v>3</v>
      </c>
    </row>
    <row r="29" spans="1:8" s="89" customFormat="1" ht="16.5" thickBot="1">
      <c r="A29" s="91">
        <v>43374</v>
      </c>
      <c r="B29" s="174">
        <f t="shared" si="2"/>
        <v>21</v>
      </c>
      <c r="C29" s="259">
        <v>18</v>
      </c>
      <c r="D29" s="174">
        <f t="shared" si="3"/>
        <v>3</v>
      </c>
      <c r="E29" s="259">
        <v>0</v>
      </c>
      <c r="F29" s="259">
        <v>0</v>
      </c>
      <c r="G29" s="259">
        <v>0</v>
      </c>
      <c r="H29" s="259">
        <v>3</v>
      </c>
    </row>
    <row r="30" spans="1:8" s="89" customFormat="1" ht="15.75">
      <c r="A30" s="95">
        <v>43466</v>
      </c>
      <c r="B30" s="176">
        <f t="shared" si="2"/>
        <v>21</v>
      </c>
      <c r="C30" s="66">
        <v>18</v>
      </c>
      <c r="D30" s="176">
        <f t="shared" si="3"/>
        <v>3</v>
      </c>
      <c r="E30" s="259">
        <v>0</v>
      </c>
      <c r="F30" s="259">
        <v>0</v>
      </c>
      <c r="G30" s="259">
        <v>0</v>
      </c>
      <c r="H30" s="259">
        <v>3</v>
      </c>
    </row>
    <row r="31" spans="1:8" s="89" customFormat="1" ht="15.75">
      <c r="A31" s="90">
        <v>43556</v>
      </c>
      <c r="B31" s="169">
        <f t="shared" si="2"/>
        <v>21</v>
      </c>
      <c r="C31" s="66">
        <v>18</v>
      </c>
      <c r="D31" s="169">
        <f t="shared" si="3"/>
        <v>3</v>
      </c>
      <c r="E31" s="66">
        <v>0</v>
      </c>
      <c r="F31" s="66">
        <v>0</v>
      </c>
      <c r="G31" s="66">
        <v>0</v>
      </c>
      <c r="H31" s="66">
        <v>3</v>
      </c>
    </row>
    <row r="32" spans="1:8" s="89" customFormat="1" ht="15.75">
      <c r="A32" s="90">
        <v>43647</v>
      </c>
      <c r="B32" s="169">
        <f t="shared" si="2"/>
        <v>21</v>
      </c>
      <c r="C32" s="66">
        <v>18</v>
      </c>
      <c r="D32" s="169">
        <f t="shared" si="3"/>
        <v>3</v>
      </c>
      <c r="E32" s="66">
        <v>0</v>
      </c>
      <c r="F32" s="66">
        <v>0</v>
      </c>
      <c r="G32" s="66">
        <v>0</v>
      </c>
      <c r="H32" s="66">
        <v>3</v>
      </c>
    </row>
    <row r="33" spans="1:8" s="89" customFormat="1" ht="16.5" thickBot="1">
      <c r="A33" s="91">
        <v>43739</v>
      </c>
      <c r="B33" s="174">
        <f t="shared" si="2"/>
        <v>0</v>
      </c>
      <c r="C33" s="92"/>
      <c r="D33" s="174">
        <f t="shared" si="3"/>
        <v>0</v>
      </c>
      <c r="E33" s="92"/>
      <c r="F33" s="92"/>
      <c r="G33" s="92"/>
      <c r="H33" s="92"/>
    </row>
    <row r="34" spans="1:8" s="89" customFormat="1" ht="15.75">
      <c r="A34" s="349" t="s">
        <v>357</v>
      </c>
      <c r="B34" s="350"/>
      <c r="C34" s="350"/>
      <c r="D34" s="350"/>
      <c r="E34" s="350"/>
      <c r="F34" s="350"/>
      <c r="G34" s="350"/>
      <c r="H34" s="351"/>
    </row>
    <row r="35" spans="1:8" s="89" customFormat="1" ht="15.75">
      <c r="A35" s="90">
        <v>42736</v>
      </c>
      <c r="B35" s="169">
        <f t="shared" si="2"/>
        <v>19</v>
      </c>
      <c r="C35" s="66">
        <v>10</v>
      </c>
      <c r="D35" s="169">
        <f aca="true" t="shared" si="4" ref="D35:D46">SUM(E35:H35)</f>
        <v>9</v>
      </c>
      <c r="E35" s="66">
        <v>0</v>
      </c>
      <c r="F35" s="66">
        <v>0</v>
      </c>
      <c r="G35" s="66">
        <v>0</v>
      </c>
      <c r="H35" s="66">
        <v>9</v>
      </c>
    </row>
    <row r="36" spans="1:8" s="89" customFormat="1" ht="15.75">
      <c r="A36" s="90">
        <v>42826</v>
      </c>
      <c r="B36" s="169">
        <f t="shared" si="2"/>
        <v>19</v>
      </c>
      <c r="C36" s="66">
        <v>10</v>
      </c>
      <c r="D36" s="169">
        <f t="shared" si="4"/>
        <v>9</v>
      </c>
      <c r="E36" s="66">
        <v>0</v>
      </c>
      <c r="F36" s="66">
        <v>0</v>
      </c>
      <c r="G36" s="66">
        <v>0</v>
      </c>
      <c r="H36" s="66">
        <v>9</v>
      </c>
    </row>
    <row r="37" spans="1:8" s="89" customFormat="1" ht="15.75">
      <c r="A37" s="90">
        <v>42917</v>
      </c>
      <c r="B37" s="169">
        <f t="shared" si="2"/>
        <v>18</v>
      </c>
      <c r="C37" s="66">
        <v>10</v>
      </c>
      <c r="D37" s="169">
        <f t="shared" si="4"/>
        <v>8</v>
      </c>
      <c r="E37" s="66">
        <v>0</v>
      </c>
      <c r="F37" s="66">
        <v>0</v>
      </c>
      <c r="G37" s="66">
        <v>0</v>
      </c>
      <c r="H37" s="66">
        <v>8</v>
      </c>
    </row>
    <row r="38" spans="1:8" s="89" customFormat="1" ht="16.5" thickBot="1">
      <c r="A38" s="91">
        <v>43009</v>
      </c>
      <c r="B38" s="174">
        <f t="shared" si="2"/>
        <v>17</v>
      </c>
      <c r="C38" s="92">
        <v>10</v>
      </c>
      <c r="D38" s="174">
        <f t="shared" si="4"/>
        <v>7</v>
      </c>
      <c r="E38" s="92">
        <v>0</v>
      </c>
      <c r="F38" s="92">
        <v>0</v>
      </c>
      <c r="G38" s="92">
        <v>0</v>
      </c>
      <c r="H38" s="92">
        <v>7</v>
      </c>
    </row>
    <row r="39" spans="1:8" s="89" customFormat="1" ht="15.75">
      <c r="A39" s="93">
        <v>43101</v>
      </c>
      <c r="B39" s="175">
        <f t="shared" si="2"/>
        <v>17</v>
      </c>
      <c r="C39" s="94">
        <v>10</v>
      </c>
      <c r="D39" s="175">
        <f t="shared" si="4"/>
        <v>7</v>
      </c>
      <c r="E39" s="94">
        <v>0</v>
      </c>
      <c r="F39" s="94">
        <v>0</v>
      </c>
      <c r="G39" s="94">
        <v>0</v>
      </c>
      <c r="H39" s="94">
        <v>7</v>
      </c>
    </row>
    <row r="40" spans="1:8" s="89" customFormat="1" ht="15.75">
      <c r="A40" s="90">
        <v>43191</v>
      </c>
      <c r="B40" s="169">
        <f t="shared" si="2"/>
        <v>16</v>
      </c>
      <c r="C40" s="66">
        <v>10</v>
      </c>
      <c r="D40" s="169">
        <f t="shared" si="4"/>
        <v>6</v>
      </c>
      <c r="E40" s="66">
        <v>0</v>
      </c>
      <c r="F40" s="66">
        <v>0</v>
      </c>
      <c r="G40" s="66">
        <v>0</v>
      </c>
      <c r="H40" s="66">
        <v>6</v>
      </c>
    </row>
    <row r="41" spans="1:8" s="89" customFormat="1" ht="15.75">
      <c r="A41" s="90">
        <v>43282</v>
      </c>
      <c r="B41" s="169">
        <f t="shared" si="2"/>
        <v>18</v>
      </c>
      <c r="C41" s="66">
        <v>10</v>
      </c>
      <c r="D41" s="169">
        <f t="shared" si="4"/>
        <v>8</v>
      </c>
      <c r="E41" s="66">
        <v>0</v>
      </c>
      <c r="F41" s="66">
        <v>0</v>
      </c>
      <c r="G41" s="66">
        <v>0</v>
      </c>
      <c r="H41" s="66">
        <v>8</v>
      </c>
    </row>
    <row r="42" spans="1:8" s="89" customFormat="1" ht="16.5" thickBot="1">
      <c r="A42" s="91">
        <v>43374</v>
      </c>
      <c r="B42" s="174">
        <f t="shared" si="2"/>
        <v>18</v>
      </c>
      <c r="C42" s="92">
        <v>10</v>
      </c>
      <c r="D42" s="174">
        <f t="shared" si="4"/>
        <v>8</v>
      </c>
      <c r="E42" s="92">
        <v>0</v>
      </c>
      <c r="F42" s="92">
        <v>0</v>
      </c>
      <c r="G42" s="92">
        <v>0</v>
      </c>
      <c r="H42" s="92">
        <v>8</v>
      </c>
    </row>
    <row r="43" spans="1:8" s="89" customFormat="1" ht="15.75">
      <c r="A43" s="95">
        <v>43466</v>
      </c>
      <c r="B43" s="176">
        <f t="shared" si="2"/>
        <v>19</v>
      </c>
      <c r="C43" s="96">
        <v>10</v>
      </c>
      <c r="D43" s="176">
        <f t="shared" si="4"/>
        <v>9</v>
      </c>
      <c r="E43" s="96">
        <v>0</v>
      </c>
      <c r="F43" s="96">
        <v>1</v>
      </c>
      <c r="G43" s="96">
        <v>1</v>
      </c>
      <c r="H43" s="96">
        <v>7</v>
      </c>
    </row>
    <row r="44" spans="1:8" s="89" customFormat="1" ht="15.75">
      <c r="A44" s="90">
        <v>43556</v>
      </c>
      <c r="B44" s="169">
        <f t="shared" si="2"/>
        <v>20</v>
      </c>
      <c r="C44" s="66">
        <v>11</v>
      </c>
      <c r="D44" s="169">
        <f t="shared" si="4"/>
        <v>9</v>
      </c>
      <c r="E44" s="66">
        <v>0</v>
      </c>
      <c r="F44" s="66">
        <v>1</v>
      </c>
      <c r="G44" s="66">
        <v>1</v>
      </c>
      <c r="H44" s="66">
        <v>7</v>
      </c>
    </row>
    <row r="45" spans="1:8" s="89" customFormat="1" ht="15.75">
      <c r="A45" s="90">
        <v>43647</v>
      </c>
      <c r="B45" s="169">
        <f t="shared" si="2"/>
        <v>23</v>
      </c>
      <c r="C45" s="66">
        <v>11</v>
      </c>
      <c r="D45" s="169">
        <f t="shared" si="4"/>
        <v>12</v>
      </c>
      <c r="E45" s="66">
        <v>3</v>
      </c>
      <c r="F45" s="66">
        <v>1</v>
      </c>
      <c r="G45" s="66">
        <v>1</v>
      </c>
      <c r="H45" s="66">
        <v>7</v>
      </c>
    </row>
    <row r="46" spans="1:8" s="89" customFormat="1" ht="16.5" thickBot="1">
      <c r="A46" s="91">
        <v>43739</v>
      </c>
      <c r="B46" s="174">
        <f t="shared" si="2"/>
        <v>0</v>
      </c>
      <c r="C46" s="92"/>
      <c r="D46" s="174">
        <f t="shared" si="4"/>
        <v>0</v>
      </c>
      <c r="E46" s="92"/>
      <c r="F46" s="92"/>
      <c r="G46" s="92"/>
      <c r="H46" s="92"/>
    </row>
    <row r="47" spans="1:8" s="89" customFormat="1" ht="15.75">
      <c r="A47" s="349" t="s">
        <v>358</v>
      </c>
      <c r="B47" s="350"/>
      <c r="C47" s="350"/>
      <c r="D47" s="350"/>
      <c r="E47" s="350"/>
      <c r="F47" s="350"/>
      <c r="G47" s="350"/>
      <c r="H47" s="351"/>
    </row>
    <row r="48" spans="1:8" s="89" customFormat="1" ht="15.75">
      <c r="A48" s="90">
        <v>42736</v>
      </c>
      <c r="B48" s="169">
        <f t="shared" si="2"/>
        <v>0</v>
      </c>
      <c r="C48" s="66"/>
      <c r="D48" s="169">
        <f aca="true" t="shared" si="5" ref="D48:D59">SUM(E48:H48)</f>
        <v>0</v>
      </c>
      <c r="E48" s="66"/>
      <c r="F48" s="66"/>
      <c r="G48" s="66"/>
      <c r="H48" s="66"/>
    </row>
    <row r="49" spans="1:8" s="89" customFormat="1" ht="15.75">
      <c r="A49" s="90">
        <v>42826</v>
      </c>
      <c r="B49" s="169">
        <f t="shared" si="2"/>
        <v>0</v>
      </c>
      <c r="C49" s="66"/>
      <c r="D49" s="169">
        <f t="shared" si="5"/>
        <v>0</v>
      </c>
      <c r="E49" s="66"/>
      <c r="F49" s="66"/>
      <c r="G49" s="66"/>
      <c r="H49" s="66"/>
    </row>
    <row r="50" spans="1:8" s="89" customFormat="1" ht="15.75">
      <c r="A50" s="90">
        <v>42917</v>
      </c>
      <c r="B50" s="169">
        <f t="shared" si="2"/>
        <v>0</v>
      </c>
      <c r="C50" s="66"/>
      <c r="D50" s="169">
        <f t="shared" si="5"/>
        <v>0</v>
      </c>
      <c r="E50" s="66"/>
      <c r="F50" s="66"/>
      <c r="G50" s="66"/>
      <c r="H50" s="66"/>
    </row>
    <row r="51" spans="1:8" s="89" customFormat="1" ht="16.5" thickBot="1">
      <c r="A51" s="91">
        <v>43009</v>
      </c>
      <c r="B51" s="174">
        <f t="shared" si="2"/>
        <v>0</v>
      </c>
      <c r="C51" s="92"/>
      <c r="D51" s="174">
        <f t="shared" si="5"/>
        <v>0</v>
      </c>
      <c r="E51" s="92"/>
      <c r="F51" s="92"/>
      <c r="G51" s="92"/>
      <c r="H51" s="92"/>
    </row>
    <row r="52" spans="1:8" s="89" customFormat="1" ht="15.75">
      <c r="A52" s="93">
        <v>43101</v>
      </c>
      <c r="B52" s="175">
        <f t="shared" si="2"/>
        <v>0</v>
      </c>
      <c r="C52" s="94"/>
      <c r="D52" s="175">
        <f t="shared" si="5"/>
        <v>0</v>
      </c>
      <c r="E52" s="94"/>
      <c r="F52" s="94"/>
      <c r="G52" s="94"/>
      <c r="H52" s="94"/>
    </row>
    <row r="53" spans="1:8" s="89" customFormat="1" ht="15.75">
      <c r="A53" s="90">
        <v>43191</v>
      </c>
      <c r="B53" s="169">
        <f t="shared" si="2"/>
        <v>0</v>
      </c>
      <c r="C53" s="66"/>
      <c r="D53" s="169">
        <f t="shared" si="5"/>
        <v>0</v>
      </c>
      <c r="E53" s="66"/>
      <c r="F53" s="66"/>
      <c r="G53" s="66"/>
      <c r="H53" s="66"/>
    </row>
    <row r="54" spans="1:8" s="89" customFormat="1" ht="15.75">
      <c r="A54" s="90">
        <v>43282</v>
      </c>
      <c r="B54" s="169">
        <f t="shared" si="2"/>
        <v>0</v>
      </c>
      <c r="C54" s="66"/>
      <c r="D54" s="169">
        <f t="shared" si="5"/>
        <v>0</v>
      </c>
      <c r="E54" s="66"/>
      <c r="F54" s="66"/>
      <c r="G54" s="66"/>
      <c r="H54" s="66"/>
    </row>
    <row r="55" spans="1:8" s="89" customFormat="1" ht="16.5" thickBot="1">
      <c r="A55" s="91">
        <v>43374</v>
      </c>
      <c r="B55" s="174">
        <f t="shared" si="2"/>
        <v>0</v>
      </c>
      <c r="C55" s="92"/>
      <c r="D55" s="174">
        <f t="shared" si="5"/>
        <v>0</v>
      </c>
      <c r="E55" s="92"/>
      <c r="F55" s="92"/>
      <c r="G55" s="92"/>
      <c r="H55" s="92"/>
    </row>
    <row r="56" spans="1:8" s="89" customFormat="1" ht="15.75">
      <c r="A56" s="95">
        <v>43466</v>
      </c>
      <c r="B56" s="176">
        <f t="shared" si="2"/>
        <v>0</v>
      </c>
      <c r="C56" s="96"/>
      <c r="D56" s="176">
        <f t="shared" si="5"/>
        <v>0</v>
      </c>
      <c r="E56" s="96"/>
      <c r="F56" s="96"/>
      <c r="G56" s="96"/>
      <c r="H56" s="96"/>
    </row>
    <row r="57" spans="1:8" s="89" customFormat="1" ht="15.75">
      <c r="A57" s="90">
        <v>43556</v>
      </c>
      <c r="B57" s="169">
        <f t="shared" si="2"/>
        <v>0</v>
      </c>
      <c r="C57" s="66"/>
      <c r="D57" s="169">
        <f t="shared" si="5"/>
        <v>0</v>
      </c>
      <c r="E57" s="66"/>
      <c r="F57" s="66"/>
      <c r="G57" s="66"/>
      <c r="H57" s="66"/>
    </row>
    <row r="58" spans="1:8" s="89" customFormat="1" ht="15.75">
      <c r="A58" s="90">
        <v>43647</v>
      </c>
      <c r="B58" s="169">
        <f t="shared" si="2"/>
        <v>0</v>
      </c>
      <c r="C58" s="66"/>
      <c r="D58" s="169">
        <f t="shared" si="5"/>
        <v>0</v>
      </c>
      <c r="E58" s="66"/>
      <c r="F58" s="66"/>
      <c r="G58" s="66"/>
      <c r="H58" s="66"/>
    </row>
    <row r="59" spans="1:8" s="89" customFormat="1" ht="16.5" thickBot="1">
      <c r="A59" s="91">
        <v>43739</v>
      </c>
      <c r="B59" s="174">
        <f t="shared" si="2"/>
        <v>0</v>
      </c>
      <c r="C59" s="92"/>
      <c r="D59" s="174">
        <f t="shared" si="5"/>
        <v>0</v>
      </c>
      <c r="E59" s="92"/>
      <c r="F59" s="92"/>
      <c r="G59" s="92"/>
      <c r="H59" s="92"/>
    </row>
    <row r="60" spans="1:8" s="89" customFormat="1" ht="15.75">
      <c r="A60" s="349" t="s">
        <v>359</v>
      </c>
      <c r="B60" s="350"/>
      <c r="C60" s="350"/>
      <c r="D60" s="350"/>
      <c r="E60" s="350"/>
      <c r="F60" s="350"/>
      <c r="G60" s="350"/>
      <c r="H60" s="351"/>
    </row>
    <row r="61" spans="1:8" s="89" customFormat="1" ht="15.75">
      <c r="A61" s="90">
        <v>42736</v>
      </c>
      <c r="B61" s="169">
        <f t="shared" si="2"/>
        <v>4</v>
      </c>
      <c r="C61" s="66">
        <v>1</v>
      </c>
      <c r="D61" s="169">
        <f aca="true" t="shared" si="6" ref="D61:D72">SUM(E61:H61)</f>
        <v>3</v>
      </c>
      <c r="E61" s="66">
        <v>0</v>
      </c>
      <c r="F61" s="66">
        <v>0</v>
      </c>
      <c r="G61" s="66">
        <v>1</v>
      </c>
      <c r="H61" s="66">
        <v>2</v>
      </c>
    </row>
    <row r="62" spans="1:8" s="89" customFormat="1" ht="15.75">
      <c r="A62" s="90">
        <v>42826</v>
      </c>
      <c r="B62" s="169">
        <f t="shared" si="2"/>
        <v>4</v>
      </c>
      <c r="C62" s="66">
        <v>1</v>
      </c>
      <c r="D62" s="169">
        <f t="shared" si="6"/>
        <v>3</v>
      </c>
      <c r="E62" s="66">
        <v>0</v>
      </c>
      <c r="F62" s="66">
        <v>0</v>
      </c>
      <c r="G62" s="66">
        <v>1</v>
      </c>
      <c r="H62" s="66">
        <v>2</v>
      </c>
    </row>
    <row r="63" spans="1:8" s="89" customFormat="1" ht="15.75">
      <c r="A63" s="90">
        <v>42917</v>
      </c>
      <c r="B63" s="169">
        <f t="shared" si="2"/>
        <v>4</v>
      </c>
      <c r="C63" s="66">
        <v>1</v>
      </c>
      <c r="D63" s="169">
        <f t="shared" si="6"/>
        <v>3</v>
      </c>
      <c r="E63" s="66">
        <v>0</v>
      </c>
      <c r="F63" s="66">
        <v>0</v>
      </c>
      <c r="G63" s="66">
        <v>1</v>
      </c>
      <c r="H63" s="66">
        <v>2</v>
      </c>
    </row>
    <row r="64" spans="1:8" s="89" customFormat="1" ht="16.5" thickBot="1">
      <c r="A64" s="91">
        <v>43009</v>
      </c>
      <c r="B64" s="174">
        <f t="shared" si="2"/>
        <v>4</v>
      </c>
      <c r="C64" s="66">
        <v>1</v>
      </c>
      <c r="D64" s="174">
        <f t="shared" si="6"/>
        <v>3</v>
      </c>
      <c r="E64" s="66">
        <v>0</v>
      </c>
      <c r="F64" s="66">
        <v>0</v>
      </c>
      <c r="G64" s="66">
        <v>1</v>
      </c>
      <c r="H64" s="66">
        <v>2</v>
      </c>
    </row>
    <row r="65" spans="1:8" s="89" customFormat="1" ht="15.75">
      <c r="A65" s="93">
        <v>43101</v>
      </c>
      <c r="B65" s="175">
        <f t="shared" si="2"/>
        <v>5</v>
      </c>
      <c r="C65" s="66">
        <v>2</v>
      </c>
      <c r="D65" s="175">
        <f t="shared" si="6"/>
        <v>3</v>
      </c>
      <c r="E65" s="66">
        <v>0</v>
      </c>
      <c r="F65" s="66">
        <v>0</v>
      </c>
      <c r="G65" s="66">
        <v>1</v>
      </c>
      <c r="H65" s="66">
        <v>2</v>
      </c>
    </row>
    <row r="66" spans="1:8" s="89" customFormat="1" ht="15.75">
      <c r="A66" s="90">
        <v>43191</v>
      </c>
      <c r="B66" s="169">
        <f t="shared" si="2"/>
        <v>5</v>
      </c>
      <c r="C66" s="66">
        <v>2</v>
      </c>
      <c r="D66" s="169">
        <f t="shared" si="6"/>
        <v>3</v>
      </c>
      <c r="E66" s="66">
        <v>0</v>
      </c>
      <c r="F66" s="66">
        <v>0</v>
      </c>
      <c r="G66" s="66">
        <v>1</v>
      </c>
      <c r="H66" s="66">
        <v>2</v>
      </c>
    </row>
    <row r="67" spans="1:8" s="89" customFormat="1" ht="15.75">
      <c r="A67" s="90">
        <v>43282</v>
      </c>
      <c r="B67" s="169">
        <f t="shared" si="2"/>
        <v>5</v>
      </c>
      <c r="C67" s="66">
        <v>2</v>
      </c>
      <c r="D67" s="169">
        <f t="shared" si="6"/>
        <v>3</v>
      </c>
      <c r="E67" s="66">
        <v>0</v>
      </c>
      <c r="F67" s="66">
        <v>0</v>
      </c>
      <c r="G67" s="66">
        <v>1</v>
      </c>
      <c r="H67" s="66">
        <v>2</v>
      </c>
    </row>
    <row r="68" spans="1:8" s="89" customFormat="1" ht="16.5" thickBot="1">
      <c r="A68" s="91">
        <v>43374</v>
      </c>
      <c r="B68" s="174">
        <f t="shared" si="2"/>
        <v>4</v>
      </c>
      <c r="C68" s="259">
        <v>2</v>
      </c>
      <c r="D68" s="174">
        <f t="shared" si="6"/>
        <v>2</v>
      </c>
      <c r="E68" s="259">
        <v>0</v>
      </c>
      <c r="F68" s="259">
        <v>0</v>
      </c>
      <c r="G68" s="66">
        <v>1</v>
      </c>
      <c r="H68" s="66">
        <v>1</v>
      </c>
    </row>
    <row r="69" spans="1:8" s="89" customFormat="1" ht="15.75">
      <c r="A69" s="95">
        <v>43466</v>
      </c>
      <c r="B69" s="176">
        <f t="shared" si="2"/>
        <v>4</v>
      </c>
      <c r="C69" s="66">
        <v>2</v>
      </c>
      <c r="D69" s="176">
        <f t="shared" si="6"/>
        <v>2</v>
      </c>
      <c r="E69" s="260">
        <v>0</v>
      </c>
      <c r="F69" s="260">
        <v>0</v>
      </c>
      <c r="G69" s="260">
        <v>1</v>
      </c>
      <c r="H69" s="260">
        <v>1</v>
      </c>
    </row>
    <row r="70" spans="1:8" s="89" customFormat="1" ht="15.75">
      <c r="A70" s="90">
        <v>43556</v>
      </c>
      <c r="B70" s="169">
        <f t="shared" si="2"/>
        <v>5</v>
      </c>
      <c r="C70" s="66">
        <v>2</v>
      </c>
      <c r="D70" s="169">
        <f t="shared" si="6"/>
        <v>3</v>
      </c>
      <c r="E70" s="66">
        <v>0</v>
      </c>
      <c r="F70" s="66">
        <v>0</v>
      </c>
      <c r="G70" s="66">
        <v>1</v>
      </c>
      <c r="H70" s="66">
        <v>2</v>
      </c>
    </row>
    <row r="71" spans="1:8" s="89" customFormat="1" ht="15.75">
      <c r="A71" s="90">
        <v>43647</v>
      </c>
      <c r="B71" s="169">
        <f t="shared" si="2"/>
        <v>5</v>
      </c>
      <c r="C71" s="66">
        <v>2</v>
      </c>
      <c r="D71" s="169">
        <f t="shared" si="6"/>
        <v>3</v>
      </c>
      <c r="E71" s="66">
        <v>0</v>
      </c>
      <c r="F71" s="66">
        <v>0</v>
      </c>
      <c r="G71" s="66">
        <v>1</v>
      </c>
      <c r="H71" s="66">
        <v>2</v>
      </c>
    </row>
    <row r="72" spans="1:8" s="89" customFormat="1" ht="16.5" thickBot="1">
      <c r="A72" s="91">
        <v>43739</v>
      </c>
      <c r="B72" s="174">
        <f t="shared" si="2"/>
        <v>0</v>
      </c>
      <c r="C72" s="92"/>
      <c r="D72" s="174">
        <f t="shared" si="6"/>
        <v>0</v>
      </c>
      <c r="E72" s="92"/>
      <c r="F72" s="92"/>
      <c r="G72" s="92"/>
      <c r="H72" s="92"/>
    </row>
    <row r="73" spans="1:8" ht="15.75">
      <c r="A73" s="349" t="s">
        <v>365</v>
      </c>
      <c r="B73" s="350"/>
      <c r="C73" s="350"/>
      <c r="D73" s="350"/>
      <c r="E73" s="350"/>
      <c r="F73" s="350"/>
      <c r="G73" s="350"/>
      <c r="H73" s="351"/>
    </row>
    <row r="74" spans="1:8" ht="15.75">
      <c r="A74" s="90">
        <v>42736</v>
      </c>
      <c r="B74" s="169">
        <f aca="true" t="shared" si="7" ref="B74:H74">SUM(B9,B22,B35,B48,B61)</f>
        <v>42</v>
      </c>
      <c r="C74" s="169">
        <f t="shared" si="7"/>
        <v>29</v>
      </c>
      <c r="D74" s="169">
        <f t="shared" si="7"/>
        <v>13</v>
      </c>
      <c r="E74" s="169">
        <f t="shared" si="7"/>
        <v>0</v>
      </c>
      <c r="F74" s="169">
        <f t="shared" si="7"/>
        <v>0</v>
      </c>
      <c r="G74" s="169">
        <f t="shared" si="7"/>
        <v>1</v>
      </c>
      <c r="H74" s="169">
        <f t="shared" si="7"/>
        <v>12</v>
      </c>
    </row>
    <row r="75" spans="1:8" ht="15.75">
      <c r="A75" s="90">
        <v>42826</v>
      </c>
      <c r="B75" s="169">
        <f aca="true" t="shared" si="8" ref="B75:H85">SUM(B10,B23,B36,B49,B62)</f>
        <v>42</v>
      </c>
      <c r="C75" s="169">
        <f t="shared" si="8"/>
        <v>29</v>
      </c>
      <c r="D75" s="169">
        <f t="shared" si="8"/>
        <v>13</v>
      </c>
      <c r="E75" s="169">
        <f t="shared" si="8"/>
        <v>0</v>
      </c>
      <c r="F75" s="169">
        <f t="shared" si="8"/>
        <v>0</v>
      </c>
      <c r="G75" s="169">
        <f t="shared" si="8"/>
        <v>1</v>
      </c>
      <c r="H75" s="169">
        <f t="shared" si="8"/>
        <v>12</v>
      </c>
    </row>
    <row r="76" spans="1:8" ht="15.75">
      <c r="A76" s="90">
        <v>42917</v>
      </c>
      <c r="B76" s="169">
        <f t="shared" si="8"/>
        <v>43</v>
      </c>
      <c r="C76" s="169">
        <f t="shared" si="8"/>
        <v>30</v>
      </c>
      <c r="D76" s="169">
        <f t="shared" si="8"/>
        <v>13</v>
      </c>
      <c r="E76" s="169">
        <f t="shared" si="8"/>
        <v>0</v>
      </c>
      <c r="F76" s="169">
        <f t="shared" si="8"/>
        <v>0</v>
      </c>
      <c r="G76" s="169">
        <f t="shared" si="8"/>
        <v>1</v>
      </c>
      <c r="H76" s="169">
        <f t="shared" si="8"/>
        <v>12</v>
      </c>
    </row>
    <row r="77" spans="1:8" ht="16.5" thickBot="1">
      <c r="A77" s="91">
        <v>43009</v>
      </c>
      <c r="B77" s="174">
        <f t="shared" si="8"/>
        <v>42</v>
      </c>
      <c r="C77" s="174">
        <f t="shared" si="8"/>
        <v>29</v>
      </c>
      <c r="D77" s="174">
        <f t="shared" si="8"/>
        <v>13</v>
      </c>
      <c r="E77" s="174">
        <f t="shared" si="8"/>
        <v>0</v>
      </c>
      <c r="F77" s="174">
        <f t="shared" si="8"/>
        <v>0</v>
      </c>
      <c r="G77" s="174">
        <f t="shared" si="8"/>
        <v>1</v>
      </c>
      <c r="H77" s="174">
        <f t="shared" si="8"/>
        <v>12</v>
      </c>
    </row>
    <row r="78" spans="1:8" ht="15.75">
      <c r="A78" s="93">
        <v>43101</v>
      </c>
      <c r="B78" s="175">
        <f t="shared" si="8"/>
        <v>43</v>
      </c>
      <c r="C78" s="175">
        <f t="shared" si="8"/>
        <v>30</v>
      </c>
      <c r="D78" s="175">
        <f t="shared" si="8"/>
        <v>13</v>
      </c>
      <c r="E78" s="175">
        <f t="shared" si="8"/>
        <v>0</v>
      </c>
      <c r="F78" s="175">
        <f t="shared" si="8"/>
        <v>0</v>
      </c>
      <c r="G78" s="175">
        <f t="shared" si="8"/>
        <v>1</v>
      </c>
      <c r="H78" s="175">
        <f t="shared" si="8"/>
        <v>12</v>
      </c>
    </row>
    <row r="79" spans="1:8" ht="15.75">
      <c r="A79" s="90">
        <v>43191</v>
      </c>
      <c r="B79" s="175">
        <f t="shared" si="8"/>
        <v>42</v>
      </c>
      <c r="C79" s="175">
        <f t="shared" si="8"/>
        <v>30</v>
      </c>
      <c r="D79" s="175">
        <f t="shared" si="8"/>
        <v>12</v>
      </c>
      <c r="E79" s="175">
        <f t="shared" si="8"/>
        <v>0</v>
      </c>
      <c r="F79" s="175">
        <f t="shared" si="8"/>
        <v>0</v>
      </c>
      <c r="G79" s="175">
        <f t="shared" si="8"/>
        <v>1</v>
      </c>
      <c r="H79" s="175">
        <f t="shared" si="8"/>
        <v>11</v>
      </c>
    </row>
    <row r="80" spans="1:8" ht="15.75">
      <c r="A80" s="90">
        <v>43282</v>
      </c>
      <c r="B80" s="175">
        <f t="shared" si="8"/>
        <v>44</v>
      </c>
      <c r="C80" s="175">
        <f t="shared" si="8"/>
        <v>30</v>
      </c>
      <c r="D80" s="175">
        <f t="shared" si="8"/>
        <v>14</v>
      </c>
      <c r="E80" s="175">
        <f t="shared" si="8"/>
        <v>0</v>
      </c>
      <c r="F80" s="175">
        <f t="shared" si="8"/>
        <v>0</v>
      </c>
      <c r="G80" s="175">
        <f t="shared" si="8"/>
        <v>1</v>
      </c>
      <c r="H80" s="175">
        <f t="shared" si="8"/>
        <v>13</v>
      </c>
    </row>
    <row r="81" spans="1:8" ht="16.5" thickBot="1">
      <c r="A81" s="91">
        <v>43374</v>
      </c>
      <c r="B81" s="174">
        <f t="shared" si="8"/>
        <v>43</v>
      </c>
      <c r="C81" s="174">
        <f t="shared" si="8"/>
        <v>30</v>
      </c>
      <c r="D81" s="174">
        <f t="shared" si="8"/>
        <v>13</v>
      </c>
      <c r="E81" s="174">
        <f t="shared" si="8"/>
        <v>0</v>
      </c>
      <c r="F81" s="174">
        <f t="shared" si="8"/>
        <v>0</v>
      </c>
      <c r="G81" s="174">
        <f t="shared" si="8"/>
        <v>1</v>
      </c>
      <c r="H81" s="174">
        <f t="shared" si="8"/>
        <v>12</v>
      </c>
    </row>
    <row r="82" spans="1:8" s="89" customFormat="1" ht="15.75">
      <c r="A82" s="95">
        <v>43466</v>
      </c>
      <c r="B82" s="176">
        <f t="shared" si="8"/>
        <v>44</v>
      </c>
      <c r="C82" s="176">
        <f t="shared" si="8"/>
        <v>30</v>
      </c>
      <c r="D82" s="176">
        <f t="shared" si="8"/>
        <v>14</v>
      </c>
      <c r="E82" s="176">
        <f t="shared" si="8"/>
        <v>0</v>
      </c>
      <c r="F82" s="176">
        <f t="shared" si="8"/>
        <v>1</v>
      </c>
      <c r="G82" s="176">
        <f t="shared" si="8"/>
        <v>2</v>
      </c>
      <c r="H82" s="176">
        <f t="shared" si="8"/>
        <v>11</v>
      </c>
    </row>
    <row r="83" spans="1:8" s="89" customFormat="1" ht="15.75">
      <c r="A83" s="90">
        <v>43556</v>
      </c>
      <c r="B83" s="169">
        <f t="shared" si="8"/>
        <v>46</v>
      </c>
      <c r="C83" s="169">
        <f t="shared" si="8"/>
        <v>31</v>
      </c>
      <c r="D83" s="169">
        <f t="shared" si="8"/>
        <v>15</v>
      </c>
      <c r="E83" s="169">
        <f t="shared" si="8"/>
        <v>0</v>
      </c>
      <c r="F83" s="169">
        <f t="shared" si="8"/>
        <v>1</v>
      </c>
      <c r="G83" s="169">
        <f t="shared" si="8"/>
        <v>2</v>
      </c>
      <c r="H83" s="169">
        <f t="shared" si="8"/>
        <v>12</v>
      </c>
    </row>
    <row r="84" spans="1:8" s="89" customFormat="1" ht="15.75">
      <c r="A84" s="90">
        <v>43647</v>
      </c>
      <c r="B84" s="169">
        <f t="shared" si="8"/>
        <v>49</v>
      </c>
      <c r="C84" s="169">
        <f t="shared" si="8"/>
        <v>31</v>
      </c>
      <c r="D84" s="169">
        <f t="shared" si="8"/>
        <v>18</v>
      </c>
      <c r="E84" s="169">
        <f t="shared" si="8"/>
        <v>3</v>
      </c>
      <c r="F84" s="169">
        <f t="shared" si="8"/>
        <v>1</v>
      </c>
      <c r="G84" s="169">
        <f t="shared" si="8"/>
        <v>2</v>
      </c>
      <c r="H84" s="169">
        <f t="shared" si="8"/>
        <v>12</v>
      </c>
    </row>
    <row r="85" spans="1:8" s="89" customFormat="1" ht="16.5" thickBot="1">
      <c r="A85" s="91">
        <v>43739</v>
      </c>
      <c r="B85" s="174">
        <f t="shared" si="8"/>
        <v>0</v>
      </c>
      <c r="C85" s="174">
        <f t="shared" si="8"/>
        <v>0</v>
      </c>
      <c r="D85" s="174">
        <f t="shared" si="8"/>
        <v>0</v>
      </c>
      <c r="E85" s="174">
        <f t="shared" si="8"/>
        <v>0</v>
      </c>
      <c r="F85" s="174">
        <f t="shared" si="8"/>
        <v>0</v>
      </c>
      <c r="G85" s="174">
        <f t="shared" si="8"/>
        <v>0</v>
      </c>
      <c r="H85" s="174">
        <f t="shared" si="8"/>
        <v>0</v>
      </c>
    </row>
  </sheetData>
  <sheetProtection password="C60F" sheet="1" objects="1" scenarios="1"/>
  <mergeCells count="14">
    <mergeCell ref="A73:H73"/>
    <mergeCell ref="A1:H1"/>
    <mergeCell ref="A8:H8"/>
    <mergeCell ref="A21:H21"/>
    <mergeCell ref="A34:H34"/>
    <mergeCell ref="A47:H47"/>
    <mergeCell ref="A60:H60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22:A33 A9:A20 A61:A72 A35:A46 A48:A59 A74:A85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3"/>
  <sheetViews>
    <sheetView zoomScalePageLayoutView="0" workbookViewId="0" topLeftCell="A1">
      <pane ySplit="5" topLeftCell="BM35" activePane="bottomLeft" state="frozen"/>
      <selection pane="topLeft" activeCell="E21" sqref="E21"/>
      <selection pane="bottomLeft" activeCell="B24" sqref="B24"/>
    </sheetView>
  </sheetViews>
  <sheetFormatPr defaultColWidth="9.140625" defaultRowHeight="15"/>
  <cols>
    <col min="1" max="1" width="54.7109375" style="97" customWidth="1"/>
    <col min="2" max="2" width="32.00390625" style="97" customWidth="1"/>
    <col min="3" max="3" width="28.57421875" style="97" bestFit="1" customWidth="1"/>
    <col min="4" max="4" width="27.7109375" style="97" bestFit="1" customWidth="1"/>
    <col min="5" max="9" width="14.00390625" style="97" customWidth="1"/>
    <col min="10" max="10" width="26.57421875" style="97" customWidth="1"/>
    <col min="11" max="16384" width="9.140625" style="97" customWidth="1"/>
  </cols>
  <sheetData>
    <row r="1" spans="1:9" ht="16.5">
      <c r="A1" s="352" t="s">
        <v>380</v>
      </c>
      <c r="B1" s="352"/>
      <c r="C1" s="352"/>
      <c r="D1" s="352"/>
      <c r="E1" s="163"/>
      <c r="F1" s="163"/>
      <c r="G1" s="163"/>
      <c r="H1" s="163"/>
      <c r="I1" s="163"/>
    </row>
    <row r="2" spans="1:9" ht="15.75">
      <c r="A2" s="360" t="s">
        <v>457</v>
      </c>
      <c r="B2" s="360"/>
      <c r="C2" s="360"/>
      <c r="D2" s="360"/>
      <c r="E2" s="154"/>
      <c r="F2" s="154"/>
      <c r="G2" s="154"/>
      <c r="H2" s="154"/>
      <c r="I2" s="154"/>
    </row>
    <row r="4" spans="1:4" ht="102">
      <c r="A4" s="361" t="s">
        <v>131</v>
      </c>
      <c r="B4" s="177" t="s">
        <v>141</v>
      </c>
      <c r="C4" s="178" t="s">
        <v>140</v>
      </c>
      <c r="D4" s="178" t="s">
        <v>139</v>
      </c>
    </row>
    <row r="5" spans="1:4" ht="15.75">
      <c r="A5" s="362"/>
      <c r="B5" s="179" t="s">
        <v>472</v>
      </c>
      <c r="C5" s="179" t="s">
        <v>472</v>
      </c>
      <c r="D5" s="179" t="s">
        <v>472</v>
      </c>
    </row>
    <row r="6" spans="1:4" ht="15.75">
      <c r="A6" s="363" t="s">
        <v>356</v>
      </c>
      <c r="B6" s="364"/>
      <c r="C6" s="364"/>
      <c r="D6" s="365"/>
    </row>
    <row r="7" spans="1:4" ht="90">
      <c r="A7" s="180" t="s">
        <v>162</v>
      </c>
      <c r="B7" s="7"/>
      <c r="C7" s="7"/>
      <c r="D7" s="7"/>
    </row>
    <row r="8" spans="1:4" ht="45">
      <c r="A8" s="180" t="s">
        <v>142</v>
      </c>
      <c r="B8" s="7"/>
      <c r="C8" s="172" t="s">
        <v>133</v>
      </c>
      <c r="D8" s="7"/>
    </row>
    <row r="9" spans="1:4" ht="60">
      <c r="A9" s="180" t="s">
        <v>143</v>
      </c>
      <c r="B9" s="7"/>
      <c r="C9" s="172" t="s">
        <v>133</v>
      </c>
      <c r="D9" s="7"/>
    </row>
    <row r="10" spans="1:4" ht="30">
      <c r="A10" s="180" t="s">
        <v>134</v>
      </c>
      <c r="B10" s="7"/>
      <c r="C10" s="7"/>
      <c r="D10" s="7"/>
    </row>
    <row r="11" spans="1:4" ht="45">
      <c r="A11" s="180" t="s">
        <v>144</v>
      </c>
      <c r="B11" s="7"/>
      <c r="C11" s="172" t="s">
        <v>133</v>
      </c>
      <c r="D11" s="7"/>
    </row>
    <row r="12" spans="1:4" ht="60">
      <c r="A12" s="180" t="s">
        <v>163</v>
      </c>
      <c r="B12" s="7"/>
      <c r="C12" s="7"/>
      <c r="D12" s="7"/>
    </row>
    <row r="13" spans="1:4" ht="45">
      <c r="A13" s="180" t="s">
        <v>146</v>
      </c>
      <c r="B13" s="7"/>
      <c r="C13" s="172" t="s">
        <v>133</v>
      </c>
      <c r="D13" s="172" t="s">
        <v>133</v>
      </c>
    </row>
    <row r="14" spans="1:4" ht="60">
      <c r="A14" s="152" t="s">
        <v>147</v>
      </c>
      <c r="B14" s="7"/>
      <c r="C14" s="172" t="s">
        <v>133</v>
      </c>
      <c r="D14" s="172" t="s">
        <v>133</v>
      </c>
    </row>
    <row r="15" spans="1:4" s="164" customFormat="1" ht="15.75">
      <c r="A15" s="181" t="s">
        <v>365</v>
      </c>
      <c r="B15" s="186">
        <f>SUM(B7:B14)</f>
        <v>0</v>
      </c>
      <c r="C15" s="186" t="s">
        <v>237</v>
      </c>
      <c r="D15" s="186" t="s">
        <v>237</v>
      </c>
    </row>
    <row r="16" spans="1:4" ht="15.75">
      <c r="A16" s="182" t="s">
        <v>160</v>
      </c>
      <c r="B16" s="172">
        <f>SUM(B7:B10)</f>
        <v>0</v>
      </c>
      <c r="C16" s="172">
        <f>SUM(C7,B8,B9,C10)</f>
        <v>0</v>
      </c>
      <c r="D16" s="172">
        <f>SUM(D7:D10)</f>
        <v>0</v>
      </c>
    </row>
    <row r="17" spans="1:4" ht="15.75">
      <c r="A17" s="182" t="s">
        <v>161</v>
      </c>
      <c r="B17" s="172" t="s">
        <v>237</v>
      </c>
      <c r="C17" s="166">
        <f>SUM(C7,B8,B9,C10,B11,C12)</f>
        <v>0</v>
      </c>
      <c r="D17" s="166">
        <f>SUM(D7:D12)</f>
        <v>0</v>
      </c>
    </row>
    <row r="18" spans="1:4" ht="15.75">
      <c r="A18" s="357" t="s">
        <v>138</v>
      </c>
      <c r="B18" s="358"/>
      <c r="C18" s="358"/>
      <c r="D18" s="359"/>
    </row>
    <row r="19" spans="1:4" ht="90">
      <c r="A19" s="180" t="s">
        <v>164</v>
      </c>
      <c r="B19" s="7">
        <v>0</v>
      </c>
      <c r="C19" s="7">
        <v>0</v>
      </c>
      <c r="D19" s="7">
        <v>0</v>
      </c>
    </row>
    <row r="20" spans="1:4" ht="45">
      <c r="A20" s="180" t="s">
        <v>132</v>
      </c>
      <c r="B20" s="7">
        <v>0</v>
      </c>
      <c r="C20" s="172" t="s">
        <v>133</v>
      </c>
      <c r="D20" s="7">
        <v>0</v>
      </c>
    </row>
    <row r="21" spans="1:4" ht="30">
      <c r="A21" s="180" t="s">
        <v>134</v>
      </c>
      <c r="B21" s="7">
        <v>131.227</v>
      </c>
      <c r="C21" s="7">
        <v>1.069</v>
      </c>
      <c r="D21" s="7">
        <v>0</v>
      </c>
    </row>
    <row r="22" spans="1:4" ht="45">
      <c r="A22" s="180" t="s">
        <v>135</v>
      </c>
      <c r="B22" s="7">
        <v>0</v>
      </c>
      <c r="C22" s="172" t="s">
        <v>133</v>
      </c>
      <c r="D22" s="7">
        <v>0</v>
      </c>
    </row>
    <row r="23" spans="1:4" ht="45">
      <c r="A23" s="180" t="s">
        <v>165</v>
      </c>
      <c r="B23" s="7">
        <v>0</v>
      </c>
      <c r="C23" s="7">
        <v>0</v>
      </c>
      <c r="D23" s="7">
        <v>0</v>
      </c>
    </row>
    <row r="24" spans="1:4" ht="45">
      <c r="A24" s="183" t="s">
        <v>136</v>
      </c>
      <c r="B24" s="7">
        <v>22.158</v>
      </c>
      <c r="C24" s="172" t="s">
        <v>133</v>
      </c>
      <c r="D24" s="172" t="s">
        <v>133</v>
      </c>
    </row>
    <row r="25" spans="1:4" ht="45">
      <c r="A25" s="152" t="s">
        <v>137</v>
      </c>
      <c r="B25" s="7">
        <v>0</v>
      </c>
      <c r="C25" s="172" t="s">
        <v>133</v>
      </c>
      <c r="D25" s="172" t="s">
        <v>133</v>
      </c>
    </row>
    <row r="26" spans="1:4" s="164" customFormat="1" ht="15.75">
      <c r="A26" s="181" t="s">
        <v>365</v>
      </c>
      <c r="B26" s="186">
        <f>SUM(B19:B25)</f>
        <v>153.385</v>
      </c>
      <c r="C26" s="186" t="s">
        <v>237</v>
      </c>
      <c r="D26" s="186" t="s">
        <v>237</v>
      </c>
    </row>
    <row r="27" spans="1:4" ht="15.75">
      <c r="A27" s="182" t="s">
        <v>160</v>
      </c>
      <c r="B27" s="172">
        <f>SUM(B19:B21)</f>
        <v>131.227</v>
      </c>
      <c r="C27" s="172">
        <f>SUM(C19,B20,C21)</f>
        <v>1.069</v>
      </c>
      <c r="D27" s="172">
        <f>SUM(D19:D21)</f>
        <v>0</v>
      </c>
    </row>
    <row r="28" spans="1:4" ht="15.75">
      <c r="A28" s="182" t="s">
        <v>161</v>
      </c>
      <c r="B28" s="172" t="s">
        <v>237</v>
      </c>
      <c r="C28" s="166">
        <f>SUM(C19,B20,C21,B22,C23)</f>
        <v>1.069</v>
      </c>
      <c r="D28" s="166">
        <f>SUM(D19:D23)</f>
        <v>0</v>
      </c>
    </row>
    <row r="29" spans="1:4" ht="15.75">
      <c r="A29" s="357" t="s">
        <v>357</v>
      </c>
      <c r="B29" s="358"/>
      <c r="C29" s="358"/>
      <c r="D29" s="359"/>
    </row>
    <row r="30" spans="1:4" ht="90">
      <c r="A30" s="180" t="s">
        <v>166</v>
      </c>
      <c r="B30" s="7">
        <v>0</v>
      </c>
      <c r="C30" s="7">
        <v>0</v>
      </c>
      <c r="D30" s="7">
        <v>0</v>
      </c>
    </row>
    <row r="31" spans="1:4" ht="45">
      <c r="A31" s="180" t="s">
        <v>148</v>
      </c>
      <c r="B31" s="7">
        <v>0</v>
      </c>
      <c r="C31" s="172" t="s">
        <v>133</v>
      </c>
      <c r="D31" s="7">
        <v>0</v>
      </c>
    </row>
    <row r="32" spans="1:4" ht="30">
      <c r="A32" s="180" t="s">
        <v>134</v>
      </c>
      <c r="B32" s="7">
        <v>0</v>
      </c>
      <c r="C32" s="7">
        <v>0</v>
      </c>
      <c r="D32" s="7">
        <v>0</v>
      </c>
    </row>
    <row r="33" spans="1:4" ht="45">
      <c r="A33" s="180" t="s">
        <v>149</v>
      </c>
      <c r="B33" s="7">
        <v>0</v>
      </c>
      <c r="C33" s="172" t="s">
        <v>133</v>
      </c>
      <c r="D33" s="7">
        <v>0</v>
      </c>
    </row>
    <row r="34" spans="1:4" ht="45">
      <c r="A34" s="152" t="s">
        <v>176</v>
      </c>
      <c r="B34" s="7">
        <v>0.429</v>
      </c>
      <c r="C34" s="7">
        <v>0.429</v>
      </c>
      <c r="D34" s="7">
        <v>0</v>
      </c>
    </row>
    <row r="35" spans="1:4" ht="45">
      <c r="A35" s="152" t="s">
        <v>150</v>
      </c>
      <c r="B35" s="7">
        <v>60.271</v>
      </c>
      <c r="C35" s="172" t="s">
        <v>133</v>
      </c>
      <c r="D35" s="172" t="s">
        <v>133</v>
      </c>
    </row>
    <row r="36" spans="1:4" ht="45">
      <c r="A36" s="152" t="s">
        <v>151</v>
      </c>
      <c r="B36" s="7">
        <v>0</v>
      </c>
      <c r="C36" s="172" t="s">
        <v>133</v>
      </c>
      <c r="D36" s="172" t="s">
        <v>133</v>
      </c>
    </row>
    <row r="37" spans="1:4" s="164" customFormat="1" ht="15.75">
      <c r="A37" s="181" t="s">
        <v>365</v>
      </c>
      <c r="B37" s="186">
        <f>SUM(B30:B36)</f>
        <v>60.7</v>
      </c>
      <c r="C37" s="186" t="s">
        <v>237</v>
      </c>
      <c r="D37" s="186" t="s">
        <v>237</v>
      </c>
    </row>
    <row r="38" spans="1:4" ht="15.75">
      <c r="A38" s="182" t="s">
        <v>160</v>
      </c>
      <c r="B38" s="172">
        <f>SUM(B30:B32)</f>
        <v>0</v>
      </c>
      <c r="C38" s="172">
        <f>SUM(C30,B31,C32)</f>
        <v>0</v>
      </c>
      <c r="D38" s="172">
        <f>SUM(D30:D32)</f>
        <v>0</v>
      </c>
    </row>
    <row r="39" spans="1:4" ht="15.75">
      <c r="A39" s="182" t="s">
        <v>161</v>
      </c>
      <c r="B39" s="172" t="s">
        <v>237</v>
      </c>
      <c r="C39" s="166">
        <f>SUM(C30,B31,C32,B33,C34)</f>
        <v>0.429</v>
      </c>
      <c r="D39" s="166">
        <f>SUM(D30:D34)</f>
        <v>0</v>
      </c>
    </row>
    <row r="40" spans="1:4" ht="15.75">
      <c r="A40" s="357" t="s">
        <v>358</v>
      </c>
      <c r="B40" s="358"/>
      <c r="C40" s="358"/>
      <c r="D40" s="359"/>
    </row>
    <row r="41" spans="1:4" ht="90">
      <c r="A41" s="180" t="s">
        <v>177</v>
      </c>
      <c r="B41" s="7"/>
      <c r="C41" s="7"/>
      <c r="D41" s="7"/>
    </row>
    <row r="42" spans="1:4" ht="45">
      <c r="A42" s="180" t="s">
        <v>152</v>
      </c>
      <c r="B42" s="7"/>
      <c r="C42" s="172" t="s">
        <v>133</v>
      </c>
      <c r="D42" s="7"/>
    </row>
    <row r="43" spans="1:4" ht="30">
      <c r="A43" s="180" t="s">
        <v>134</v>
      </c>
      <c r="B43" s="7"/>
      <c r="C43" s="7"/>
      <c r="D43" s="7"/>
    </row>
    <row r="44" spans="1:4" ht="45">
      <c r="A44" s="180" t="s">
        <v>153</v>
      </c>
      <c r="B44" s="7"/>
      <c r="C44" s="172" t="s">
        <v>133</v>
      </c>
      <c r="D44" s="7"/>
    </row>
    <row r="45" spans="1:4" ht="60">
      <c r="A45" s="180" t="s">
        <v>178</v>
      </c>
      <c r="B45" s="7"/>
      <c r="C45" s="7"/>
      <c r="D45" s="7"/>
    </row>
    <row r="46" spans="1:4" ht="60">
      <c r="A46" s="152" t="s">
        <v>154</v>
      </c>
      <c r="B46" s="7"/>
      <c r="C46" s="172" t="s">
        <v>133</v>
      </c>
      <c r="D46" s="172" t="s">
        <v>133</v>
      </c>
    </row>
    <row r="47" spans="1:4" ht="45">
      <c r="A47" s="152" t="s">
        <v>155</v>
      </c>
      <c r="B47" s="7"/>
      <c r="C47" s="172" t="s">
        <v>133</v>
      </c>
      <c r="D47" s="172" t="s">
        <v>133</v>
      </c>
    </row>
    <row r="48" spans="1:4" s="164" customFormat="1" ht="15.75">
      <c r="A48" s="181" t="s">
        <v>365</v>
      </c>
      <c r="B48" s="186">
        <f>SUM(B41:B47)</f>
        <v>0</v>
      </c>
      <c r="C48" s="186" t="s">
        <v>237</v>
      </c>
      <c r="D48" s="186" t="s">
        <v>237</v>
      </c>
    </row>
    <row r="49" spans="1:4" ht="15.75">
      <c r="A49" s="182" t="s">
        <v>160</v>
      </c>
      <c r="B49" s="172">
        <f>SUM(B41:B43)</f>
        <v>0</v>
      </c>
      <c r="C49" s="172">
        <f>SUM(C41,B42,C43)</f>
        <v>0</v>
      </c>
      <c r="D49" s="172">
        <f>SUM(D41:D43)</f>
        <v>0</v>
      </c>
    </row>
    <row r="50" spans="1:4" ht="15.75">
      <c r="A50" s="182" t="s">
        <v>161</v>
      </c>
      <c r="B50" s="172" t="s">
        <v>237</v>
      </c>
      <c r="C50" s="166">
        <f>SUM(C41,B42,C43,B44,C45)</f>
        <v>0</v>
      </c>
      <c r="D50" s="166">
        <f>SUM(D41:D45)</f>
        <v>0</v>
      </c>
    </row>
    <row r="51" spans="1:4" ht="15.75">
      <c r="A51" s="357" t="s">
        <v>359</v>
      </c>
      <c r="B51" s="358"/>
      <c r="C51" s="358"/>
      <c r="D51" s="359"/>
    </row>
    <row r="52" spans="1:4" ht="90">
      <c r="A52" s="180" t="s">
        <v>179</v>
      </c>
      <c r="B52" s="7">
        <v>0</v>
      </c>
      <c r="C52" s="7">
        <v>0</v>
      </c>
      <c r="D52" s="7">
        <v>0</v>
      </c>
    </row>
    <row r="53" spans="1:4" ht="60">
      <c r="A53" s="180" t="s">
        <v>156</v>
      </c>
      <c r="B53" s="7">
        <v>0</v>
      </c>
      <c r="C53" s="172" t="s">
        <v>133</v>
      </c>
      <c r="D53" s="7">
        <v>0</v>
      </c>
    </row>
    <row r="54" spans="1:4" ht="30">
      <c r="A54" s="180" t="s">
        <v>134</v>
      </c>
      <c r="B54" s="7">
        <v>0</v>
      </c>
      <c r="C54" s="7">
        <v>0</v>
      </c>
      <c r="D54" s="7">
        <v>0</v>
      </c>
    </row>
    <row r="55" spans="1:4" ht="45">
      <c r="A55" s="180" t="s">
        <v>157</v>
      </c>
      <c r="B55" s="7">
        <v>0</v>
      </c>
      <c r="C55" s="172" t="s">
        <v>133</v>
      </c>
      <c r="D55" s="7">
        <v>0</v>
      </c>
    </row>
    <row r="56" spans="1:4" ht="60">
      <c r="A56" s="152" t="s">
        <v>180</v>
      </c>
      <c r="B56" s="7">
        <v>0</v>
      </c>
      <c r="C56" s="7">
        <v>0</v>
      </c>
      <c r="D56" s="7">
        <v>0</v>
      </c>
    </row>
    <row r="57" spans="1:6" ht="45">
      <c r="A57" s="152" t="s">
        <v>158</v>
      </c>
      <c r="B57" s="7">
        <v>52.6</v>
      </c>
      <c r="C57" s="172" t="s">
        <v>133</v>
      </c>
      <c r="D57" s="172" t="s">
        <v>133</v>
      </c>
      <c r="F57" s="263"/>
    </row>
    <row r="58" spans="1:4" ht="60">
      <c r="A58" s="152" t="s">
        <v>159</v>
      </c>
      <c r="B58" s="7">
        <v>0</v>
      </c>
      <c r="C58" s="172" t="s">
        <v>133</v>
      </c>
      <c r="D58" s="172" t="s">
        <v>133</v>
      </c>
    </row>
    <row r="59" spans="1:4" s="164" customFormat="1" ht="15.75">
      <c r="A59" s="181" t="s">
        <v>365</v>
      </c>
      <c r="B59" s="186">
        <f>SUM(B52:B58)</f>
        <v>52.6</v>
      </c>
      <c r="C59" s="186" t="s">
        <v>237</v>
      </c>
      <c r="D59" s="186" t="s">
        <v>237</v>
      </c>
    </row>
    <row r="60" spans="1:4" ht="15.75">
      <c r="A60" s="182" t="s">
        <v>160</v>
      </c>
      <c r="B60" s="172">
        <f>SUM(B52:B54)</f>
        <v>0</v>
      </c>
      <c r="C60" s="172">
        <f>SUM(C52,B53,C54)</f>
        <v>0</v>
      </c>
      <c r="D60" s="172">
        <f>SUM(D52:D54)</f>
        <v>0</v>
      </c>
    </row>
    <row r="61" spans="1:4" ht="15.75">
      <c r="A61" s="182" t="s">
        <v>161</v>
      </c>
      <c r="B61" s="172" t="s">
        <v>237</v>
      </c>
      <c r="C61" s="166">
        <f>SUM(C52,B53,C54,B55,C56)</f>
        <v>0</v>
      </c>
      <c r="D61" s="166">
        <f>SUM(D52:D56)</f>
        <v>0</v>
      </c>
    </row>
    <row r="62" spans="1:4" ht="15.75">
      <c r="A62" s="184"/>
      <c r="B62" s="185"/>
      <c r="C62" s="185"/>
      <c r="D62" s="185"/>
    </row>
    <row r="63" spans="1:4" ht="51.75" customHeight="1">
      <c r="A63" s="356" t="s">
        <v>181</v>
      </c>
      <c r="B63" s="356"/>
      <c r="C63" s="356"/>
      <c r="D63" s="356"/>
    </row>
  </sheetData>
  <sheetProtection password="C60F" sheet="1" objects="1" scenarios="1"/>
  <mergeCells count="9">
    <mergeCell ref="A63:D63"/>
    <mergeCell ref="A51:D51"/>
    <mergeCell ref="A1:D1"/>
    <mergeCell ref="A2:D2"/>
    <mergeCell ref="A18:D18"/>
    <mergeCell ref="A4:A5"/>
    <mergeCell ref="A6:D6"/>
    <mergeCell ref="A29:D29"/>
    <mergeCell ref="A40:D40"/>
  </mergeCells>
  <dataValidations count="1">
    <dataValidation type="list" allowBlank="1" showInputMessage="1" showErrorMessage="1" sqref="B5:D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pane ySplit="6" topLeftCell="BM49" activePane="bottomLeft" state="frozen"/>
      <selection pane="topLeft" activeCell="E21" sqref="E21"/>
      <selection pane="bottomLeft" activeCell="J19" sqref="J19"/>
    </sheetView>
  </sheetViews>
  <sheetFormatPr defaultColWidth="9.140625" defaultRowHeight="15"/>
  <cols>
    <col min="1" max="1" width="5.7109375" style="99" customWidth="1"/>
    <col min="2" max="2" width="76.7109375" style="99" customWidth="1"/>
    <col min="3" max="3" width="30.8515625" style="99" customWidth="1"/>
    <col min="4" max="4" width="25.421875" style="99" customWidth="1"/>
    <col min="5" max="16384" width="9.140625" style="99" customWidth="1"/>
  </cols>
  <sheetData>
    <row r="1" spans="1:4" ht="16.5">
      <c r="A1" s="366" t="s">
        <v>400</v>
      </c>
      <c r="B1" s="366"/>
      <c r="C1" s="366"/>
      <c r="D1" s="366"/>
    </row>
    <row r="2" spans="1:4" ht="19.5">
      <c r="A2" s="366" t="s">
        <v>464</v>
      </c>
      <c r="B2" s="366"/>
      <c r="C2" s="366"/>
      <c r="D2" s="366"/>
    </row>
    <row r="4" spans="1:4" ht="76.5">
      <c r="A4" s="370" t="s">
        <v>219</v>
      </c>
      <c r="B4" s="370" t="s">
        <v>465</v>
      </c>
      <c r="C4" s="370" t="s">
        <v>5</v>
      </c>
      <c r="D4" s="100" t="s">
        <v>405</v>
      </c>
    </row>
    <row r="5" spans="1:4" ht="15.75">
      <c r="A5" s="371"/>
      <c r="B5" s="371"/>
      <c r="C5" s="371"/>
      <c r="D5" s="101">
        <v>43647</v>
      </c>
    </row>
    <row r="6" spans="1:4" ht="15.75">
      <c r="A6" s="98">
        <v>1</v>
      </c>
      <c r="B6" s="98">
        <v>2</v>
      </c>
      <c r="C6" s="98">
        <v>3</v>
      </c>
      <c r="D6" s="98">
        <v>4</v>
      </c>
    </row>
    <row r="7" spans="1:4" ht="15.75">
      <c r="A7" s="367" t="s">
        <v>356</v>
      </c>
      <c r="B7" s="368"/>
      <c r="C7" s="368"/>
      <c r="D7" s="369"/>
    </row>
    <row r="8" spans="1:4" ht="15.75">
      <c r="A8" s="102"/>
      <c r="B8" s="103"/>
      <c r="C8" s="103"/>
      <c r="D8" s="104"/>
    </row>
    <row r="9" spans="1:4" ht="15.75">
      <c r="A9" s="102"/>
      <c r="B9" s="103"/>
      <c r="C9" s="103"/>
      <c r="D9" s="104"/>
    </row>
    <row r="10" spans="1:4" ht="15.75">
      <c r="A10" s="102"/>
      <c r="B10" s="103"/>
      <c r="C10" s="103"/>
      <c r="D10" s="104"/>
    </row>
    <row r="11" spans="1:4" ht="15.75">
      <c r="A11" s="102"/>
      <c r="B11" s="103"/>
      <c r="C11" s="103"/>
      <c r="D11" s="104"/>
    </row>
    <row r="12" spans="1:4" ht="15.75">
      <c r="A12" s="102"/>
      <c r="B12" s="103"/>
      <c r="C12" s="103"/>
      <c r="D12" s="104"/>
    </row>
    <row r="13" spans="1:4" ht="15.75">
      <c r="A13" s="102"/>
      <c r="B13" s="103"/>
      <c r="C13" s="103"/>
      <c r="D13" s="104"/>
    </row>
    <row r="14" spans="1:4" ht="15.75">
      <c r="A14" s="102"/>
      <c r="B14" s="103"/>
      <c r="C14" s="103"/>
      <c r="D14" s="104"/>
    </row>
    <row r="15" spans="1:4" ht="15.75">
      <c r="A15" s="102"/>
      <c r="B15" s="103"/>
      <c r="C15" s="103"/>
      <c r="D15" s="104"/>
    </row>
    <row r="16" spans="1:4" s="108" customFormat="1" ht="15.75">
      <c r="A16" s="105"/>
      <c r="B16" s="106" t="s">
        <v>52</v>
      </c>
      <c r="C16" s="107">
        <f>COUNTA(C8:C15)</f>
        <v>0</v>
      </c>
      <c r="D16" s="107">
        <f>COUNTIF(D8:D15,"Да")</f>
        <v>0</v>
      </c>
    </row>
    <row r="17" spans="1:4" ht="15.75">
      <c r="A17" s="367" t="s">
        <v>384</v>
      </c>
      <c r="B17" s="368"/>
      <c r="C17" s="368"/>
      <c r="D17" s="369"/>
    </row>
    <row r="18" spans="1:4" ht="31.5">
      <c r="A18" s="102">
        <v>1</v>
      </c>
      <c r="B18" s="53" t="s">
        <v>317</v>
      </c>
      <c r="C18" s="103" t="s">
        <v>404</v>
      </c>
      <c r="D18" s="104" t="s">
        <v>401</v>
      </c>
    </row>
    <row r="19" spans="1:4" ht="15.75">
      <c r="A19" s="102"/>
      <c r="B19" s="53"/>
      <c r="C19" s="103"/>
      <c r="D19" s="104"/>
    </row>
    <row r="20" spans="1:4" ht="15.75">
      <c r="A20" s="102"/>
      <c r="B20" s="53"/>
      <c r="C20" s="103"/>
      <c r="D20" s="104"/>
    </row>
    <row r="21" spans="1:4" ht="15.75">
      <c r="A21" s="102"/>
      <c r="B21" s="53"/>
      <c r="C21" s="103"/>
      <c r="D21" s="104"/>
    </row>
    <row r="22" spans="1:4" ht="15.75">
      <c r="A22" s="102"/>
      <c r="B22" s="53"/>
      <c r="C22" s="103"/>
      <c r="D22" s="104"/>
    </row>
    <row r="23" spans="1:4" ht="15.75">
      <c r="A23" s="102"/>
      <c r="B23" s="53"/>
      <c r="C23" s="103"/>
      <c r="D23" s="104"/>
    </row>
    <row r="24" spans="1:4" ht="15.75">
      <c r="A24" s="102"/>
      <c r="B24" s="53"/>
      <c r="C24" s="103"/>
      <c r="D24" s="104"/>
    </row>
    <row r="25" spans="1:4" ht="15.75">
      <c r="A25" s="102"/>
      <c r="B25" s="103"/>
      <c r="C25" s="103"/>
      <c r="D25" s="104"/>
    </row>
    <row r="26" spans="1:4" s="108" customFormat="1" ht="15.75">
      <c r="A26" s="105"/>
      <c r="B26" s="106" t="s">
        <v>52</v>
      </c>
      <c r="C26" s="107">
        <f>COUNTA(C18:C25)</f>
        <v>1</v>
      </c>
      <c r="D26" s="107">
        <f>COUNTIF(D18:D25,"Да")</f>
        <v>1</v>
      </c>
    </row>
    <row r="27" spans="1:4" ht="15.75">
      <c r="A27" s="367" t="s">
        <v>357</v>
      </c>
      <c r="B27" s="368"/>
      <c r="C27" s="368"/>
      <c r="D27" s="369"/>
    </row>
    <row r="28" spans="1:4" ht="15.75">
      <c r="A28" s="102">
        <v>1</v>
      </c>
      <c r="B28" s="53" t="s">
        <v>619</v>
      </c>
      <c r="C28" s="103" t="s">
        <v>404</v>
      </c>
      <c r="D28" s="104" t="s">
        <v>401</v>
      </c>
    </row>
    <row r="29" spans="1:4" ht="15.75">
      <c r="A29" s="102">
        <v>2</v>
      </c>
      <c r="B29" s="53" t="s">
        <v>620</v>
      </c>
      <c r="C29" s="103" t="s">
        <v>404</v>
      </c>
      <c r="D29" s="104" t="s">
        <v>401</v>
      </c>
    </row>
    <row r="30" spans="1:4" ht="15.75">
      <c r="A30" s="102"/>
      <c r="B30" s="53"/>
      <c r="C30" s="103"/>
      <c r="D30" s="104"/>
    </row>
    <row r="31" spans="1:4" ht="15.75">
      <c r="A31" s="102"/>
      <c r="B31" s="53"/>
      <c r="C31" s="103"/>
      <c r="D31" s="104"/>
    </row>
    <row r="32" spans="1:4" ht="15.75">
      <c r="A32" s="102"/>
      <c r="B32" s="53"/>
      <c r="C32" s="103"/>
      <c r="D32" s="104"/>
    </row>
    <row r="33" spans="1:4" ht="15.75">
      <c r="A33" s="102"/>
      <c r="B33" s="53"/>
      <c r="C33" s="103"/>
      <c r="D33" s="104"/>
    </row>
    <row r="34" spans="1:4" ht="15.75">
      <c r="A34" s="102"/>
      <c r="B34" s="103"/>
      <c r="C34" s="103"/>
      <c r="D34" s="104"/>
    </row>
    <row r="35" spans="1:4" ht="15.75">
      <c r="A35" s="102"/>
      <c r="B35" s="103"/>
      <c r="C35" s="103"/>
      <c r="D35" s="104"/>
    </row>
    <row r="36" spans="1:4" s="108" customFormat="1" ht="15.75">
      <c r="A36" s="105"/>
      <c r="B36" s="106" t="s">
        <v>52</v>
      </c>
      <c r="C36" s="107">
        <f>COUNTA(C28:C35)</f>
        <v>2</v>
      </c>
      <c r="D36" s="107">
        <f>COUNTIF(D28:D35,"Да")</f>
        <v>2</v>
      </c>
    </row>
    <row r="37" spans="1:4" ht="15.75">
      <c r="A37" s="367" t="s">
        <v>358</v>
      </c>
      <c r="B37" s="368"/>
      <c r="C37" s="368"/>
      <c r="D37" s="369"/>
    </row>
    <row r="38" spans="1:4" ht="15.75">
      <c r="A38" s="102"/>
      <c r="B38" s="53"/>
      <c r="C38" s="103"/>
      <c r="D38" s="104"/>
    </row>
    <row r="39" spans="1:4" ht="15.75">
      <c r="A39" s="102"/>
      <c r="B39" s="53"/>
      <c r="C39" s="103"/>
      <c r="D39" s="104"/>
    </row>
    <row r="40" spans="1:4" ht="15.75">
      <c r="A40" s="102"/>
      <c r="B40" s="53"/>
      <c r="C40" s="103"/>
      <c r="D40" s="104"/>
    </row>
    <row r="41" spans="1:4" ht="15.75">
      <c r="A41" s="102"/>
      <c r="B41" s="53"/>
      <c r="C41" s="103"/>
      <c r="D41" s="104"/>
    </row>
    <row r="42" spans="1:4" ht="15.75">
      <c r="A42" s="102"/>
      <c r="B42" s="53"/>
      <c r="C42" s="103"/>
      <c r="D42" s="104"/>
    </row>
    <row r="43" spans="1:4" ht="15.75">
      <c r="A43" s="102"/>
      <c r="B43" s="53"/>
      <c r="C43" s="103"/>
      <c r="D43" s="104"/>
    </row>
    <row r="44" spans="1:4" ht="15.75">
      <c r="A44" s="102"/>
      <c r="B44" s="103"/>
      <c r="C44" s="103"/>
      <c r="D44" s="104"/>
    </row>
    <row r="45" spans="1:4" ht="15.75">
      <c r="A45" s="102"/>
      <c r="B45" s="103"/>
      <c r="C45" s="103"/>
      <c r="D45" s="104"/>
    </row>
    <row r="46" spans="1:4" s="108" customFormat="1" ht="15.75">
      <c r="A46" s="105"/>
      <c r="B46" s="106" t="s">
        <v>52</v>
      </c>
      <c r="C46" s="107">
        <f>COUNTA(C38:C45)</f>
        <v>0</v>
      </c>
      <c r="D46" s="107">
        <f>COUNTIF(D38:D45,"Да")</f>
        <v>0</v>
      </c>
    </row>
    <row r="47" spans="1:4" ht="15.75">
      <c r="A47" s="367" t="s">
        <v>359</v>
      </c>
      <c r="B47" s="368"/>
      <c r="C47" s="368"/>
      <c r="D47" s="369"/>
    </row>
    <row r="48" spans="1:4" ht="31.5">
      <c r="A48" s="102">
        <v>1</v>
      </c>
      <c r="B48" s="247" t="s">
        <v>318</v>
      </c>
      <c r="C48" s="103" t="s">
        <v>403</v>
      </c>
      <c r="D48" s="104" t="s">
        <v>401</v>
      </c>
    </row>
    <row r="49" spans="1:4" ht="15.75">
      <c r="A49" s="102"/>
      <c r="B49" s="103"/>
      <c r="C49" s="103"/>
      <c r="D49" s="104"/>
    </row>
    <row r="50" spans="1:4" ht="15.75">
      <c r="A50" s="102"/>
      <c r="B50" s="103"/>
      <c r="C50" s="103"/>
      <c r="D50" s="104"/>
    </row>
    <row r="51" spans="1:4" ht="15.75">
      <c r="A51" s="102"/>
      <c r="B51" s="103"/>
      <c r="C51" s="103"/>
      <c r="D51" s="104"/>
    </row>
    <row r="52" spans="1:4" ht="15.75">
      <c r="A52" s="102"/>
      <c r="B52" s="103"/>
      <c r="C52" s="103"/>
      <c r="D52" s="104"/>
    </row>
    <row r="53" spans="1:4" ht="15.75">
      <c r="A53" s="102"/>
      <c r="B53" s="103"/>
      <c r="C53" s="103"/>
      <c r="D53" s="104"/>
    </row>
    <row r="54" spans="1:4" ht="15.75">
      <c r="A54" s="102"/>
      <c r="B54" s="103"/>
      <c r="C54" s="103"/>
      <c r="D54" s="104"/>
    </row>
    <row r="55" spans="1:4" ht="15.75">
      <c r="A55" s="102"/>
      <c r="B55" s="103"/>
      <c r="C55" s="103"/>
      <c r="D55" s="104"/>
    </row>
    <row r="56" spans="1:4" s="108" customFormat="1" ht="15.75">
      <c r="A56" s="105"/>
      <c r="B56" s="106" t="s">
        <v>52</v>
      </c>
      <c r="C56" s="107">
        <f>COUNTA(C48:C55)</f>
        <v>1</v>
      </c>
      <c r="D56" s="107">
        <f>COUNTIF(D48:D55,"Да")</f>
        <v>1</v>
      </c>
    </row>
    <row r="57" spans="1:6" ht="35.25" customHeight="1">
      <c r="A57" s="373" t="s">
        <v>50</v>
      </c>
      <c r="B57" s="373"/>
      <c r="C57" s="373"/>
      <c r="D57" s="373"/>
      <c r="E57" s="109"/>
      <c r="F57" s="109"/>
    </row>
    <row r="58" spans="1:4" ht="88.5" customHeight="1">
      <c r="A58" s="374" t="s">
        <v>8</v>
      </c>
      <c r="B58" s="374"/>
      <c r="C58" s="374"/>
      <c r="D58" s="374"/>
    </row>
    <row r="59" spans="1:4" ht="55.5" customHeight="1">
      <c r="A59" s="372" t="s">
        <v>466</v>
      </c>
      <c r="B59" s="372"/>
      <c r="C59" s="372"/>
      <c r="D59" s="372"/>
    </row>
    <row r="60" spans="1:4" ht="72.75" customHeight="1">
      <c r="A60" s="372" t="s">
        <v>7</v>
      </c>
      <c r="B60" s="372"/>
      <c r="C60" s="372"/>
      <c r="D60" s="372"/>
    </row>
  </sheetData>
  <sheetProtection/>
  <mergeCells count="14">
    <mergeCell ref="A59:D59"/>
    <mergeCell ref="A60:D60"/>
    <mergeCell ref="A47:D47"/>
    <mergeCell ref="A57:D57"/>
    <mergeCell ref="A58:D58"/>
    <mergeCell ref="A37:D37"/>
    <mergeCell ref="A4:A5"/>
    <mergeCell ref="B4:B5"/>
    <mergeCell ref="C4:C5"/>
    <mergeCell ref="A27:D27"/>
    <mergeCell ref="A1:D1"/>
    <mergeCell ref="A2:D2"/>
    <mergeCell ref="A7:D7"/>
    <mergeCell ref="A17:D17"/>
  </mergeCells>
  <dataValidations count="3">
    <dataValidation type="list" allowBlank="1" showInputMessage="1" showErrorMessage="1" sqref="D5">
      <formula1>Дата</formula1>
    </dataValidation>
    <dataValidation type="list" allowBlank="1" showInputMessage="1" showErrorMessage="1" sqref="D38:D45 D8:D15 D18:D25 D28:D35 D48:D55">
      <formula1>Список</formula1>
    </dataValidation>
    <dataValidation type="list" allowBlank="1" showInputMessage="1" showErrorMessage="1" sqref="C38:C45 C8:C15 C18:C25 C28:C35 C48:C55">
      <formula1>Перечень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pane ySplit="6" topLeftCell="BM7" activePane="bottomLeft" state="frozen"/>
      <selection pane="topLeft" activeCell="E21" sqref="E21"/>
      <selection pane="bottomLeft" activeCell="G11" sqref="G11"/>
    </sheetView>
  </sheetViews>
  <sheetFormatPr defaultColWidth="9.140625" defaultRowHeight="15"/>
  <cols>
    <col min="1" max="1" width="5.7109375" style="99" customWidth="1"/>
    <col min="2" max="2" width="43.57421875" style="99" customWidth="1"/>
    <col min="3" max="4" width="34.57421875" style="99" customWidth="1"/>
    <col min="5" max="16384" width="9.140625" style="99" customWidth="1"/>
  </cols>
  <sheetData>
    <row r="1" spans="1:4" ht="16.5">
      <c r="A1" s="366" t="s">
        <v>468</v>
      </c>
      <c r="B1" s="366"/>
      <c r="C1" s="366"/>
      <c r="D1" s="366"/>
    </row>
    <row r="2" spans="1:4" ht="16.5">
      <c r="A2" s="366" t="s">
        <v>467</v>
      </c>
      <c r="B2" s="366"/>
      <c r="C2" s="366"/>
      <c r="D2" s="366"/>
    </row>
    <row r="3" spans="1:4" ht="16.5">
      <c r="A3" s="366" t="s">
        <v>472</v>
      </c>
      <c r="B3" s="366"/>
      <c r="C3" s="366"/>
      <c r="D3" s="366"/>
    </row>
    <row r="5" spans="1:4" ht="94.5">
      <c r="A5" s="110" t="s">
        <v>219</v>
      </c>
      <c r="B5" s="110" t="s">
        <v>469</v>
      </c>
      <c r="C5" s="110" t="s">
        <v>525</v>
      </c>
      <c r="D5" s="110" t="s">
        <v>526</v>
      </c>
    </row>
    <row r="6" spans="1:4" ht="15.75">
      <c r="A6" s="98">
        <v>1</v>
      </c>
      <c r="B6" s="98">
        <v>2</v>
      </c>
      <c r="C6" s="98">
        <v>3</v>
      </c>
      <c r="D6" s="98">
        <v>4</v>
      </c>
    </row>
    <row r="7" spans="1:4" ht="15.75">
      <c r="A7" s="377" t="s">
        <v>384</v>
      </c>
      <c r="B7" s="378"/>
      <c r="C7" s="378"/>
      <c r="D7" s="379"/>
    </row>
    <row r="8" spans="1:4" ht="31.5">
      <c r="A8" s="102">
        <v>1</v>
      </c>
      <c r="B8" s="19" t="s">
        <v>9</v>
      </c>
      <c r="C8" s="111">
        <v>2158</v>
      </c>
      <c r="D8" s="65">
        <v>0</v>
      </c>
    </row>
    <row r="9" spans="1:4" ht="31.5">
      <c r="A9" s="102">
        <v>2</v>
      </c>
      <c r="B9" s="19" t="s">
        <v>10</v>
      </c>
      <c r="C9" s="111">
        <v>3824</v>
      </c>
      <c r="D9" s="65">
        <v>0</v>
      </c>
    </row>
    <row r="10" spans="1:4" ht="47.25">
      <c r="A10" s="102">
        <v>3</v>
      </c>
      <c r="B10" s="19" t="s">
        <v>11</v>
      </c>
      <c r="C10" s="111">
        <v>2666</v>
      </c>
      <c r="D10" s="65">
        <v>97</v>
      </c>
    </row>
    <row r="11" spans="1:4" ht="47.25">
      <c r="A11" s="102">
        <v>4</v>
      </c>
      <c r="B11" s="19" t="s">
        <v>12</v>
      </c>
      <c r="C11" s="111">
        <v>0</v>
      </c>
      <c r="D11" s="65">
        <v>0</v>
      </c>
    </row>
    <row r="12" spans="1:4" ht="47.25">
      <c r="A12" s="102">
        <v>5</v>
      </c>
      <c r="B12" s="19" t="s">
        <v>13</v>
      </c>
      <c r="C12" s="111">
        <v>1215</v>
      </c>
      <c r="D12" s="65">
        <v>0</v>
      </c>
    </row>
    <row r="13" spans="1:4" s="108" customFormat="1" ht="31.5">
      <c r="A13" s="105">
        <v>6</v>
      </c>
      <c r="B13" s="82" t="s">
        <v>14</v>
      </c>
      <c r="C13" s="65">
        <v>1000</v>
      </c>
      <c r="D13" s="65">
        <v>5</v>
      </c>
    </row>
    <row r="14" spans="1:4" ht="15.75">
      <c r="A14" s="377" t="s">
        <v>357</v>
      </c>
      <c r="B14" s="378"/>
      <c r="C14" s="378"/>
      <c r="D14" s="379"/>
    </row>
    <row r="15" spans="1:4" ht="15.75">
      <c r="A15" s="102">
        <v>1</v>
      </c>
      <c r="B15" s="19" t="s">
        <v>15</v>
      </c>
      <c r="C15" s="111">
        <v>0</v>
      </c>
      <c r="D15" s="111">
        <v>0</v>
      </c>
    </row>
    <row r="16" spans="1:4" ht="15.75">
      <c r="A16" s="102">
        <v>2</v>
      </c>
      <c r="B16" s="19" t="s">
        <v>16</v>
      </c>
      <c r="C16" s="111">
        <v>0</v>
      </c>
      <c r="D16" s="111">
        <v>0</v>
      </c>
    </row>
    <row r="17" spans="1:4" ht="15.75">
      <c r="A17" s="102">
        <v>3</v>
      </c>
      <c r="B17" s="19" t="s">
        <v>17</v>
      </c>
      <c r="C17" s="111">
        <v>17509</v>
      </c>
      <c r="D17" s="111">
        <v>500</v>
      </c>
    </row>
    <row r="18" spans="1:4" ht="15.75">
      <c r="A18" s="102">
        <v>4</v>
      </c>
      <c r="B18" s="19" t="s">
        <v>18</v>
      </c>
      <c r="C18" s="111">
        <v>62009</v>
      </c>
      <c r="D18" s="111">
        <v>0</v>
      </c>
    </row>
    <row r="19" spans="1:4" ht="47.25">
      <c r="A19" s="102">
        <v>5</v>
      </c>
      <c r="B19" s="19" t="s">
        <v>19</v>
      </c>
      <c r="C19" s="111">
        <v>14475</v>
      </c>
      <c r="D19" s="111">
        <v>0</v>
      </c>
    </row>
    <row r="20" spans="1:4" ht="15.75">
      <c r="A20" s="377" t="s">
        <v>359</v>
      </c>
      <c r="B20" s="378"/>
      <c r="C20" s="378"/>
      <c r="D20" s="379"/>
    </row>
    <row r="21" spans="1:4" ht="31.5">
      <c r="A21" s="102">
        <v>1</v>
      </c>
      <c r="B21" s="103" t="s">
        <v>20</v>
      </c>
      <c r="C21" s="111">
        <v>0</v>
      </c>
      <c r="D21" s="111">
        <v>0</v>
      </c>
    </row>
    <row r="22" spans="1:4" ht="47.25">
      <c r="A22" s="102">
        <v>2</v>
      </c>
      <c r="B22" s="19" t="s">
        <v>21</v>
      </c>
      <c r="C22" s="111">
        <v>0</v>
      </c>
      <c r="D22" s="111">
        <v>0</v>
      </c>
    </row>
    <row r="23" spans="1:4" ht="15.75">
      <c r="A23" s="377" t="s">
        <v>356</v>
      </c>
      <c r="B23" s="378"/>
      <c r="C23" s="378"/>
      <c r="D23" s="379"/>
    </row>
    <row r="24" spans="1:4" ht="47.25">
      <c r="A24" s="102">
        <v>1</v>
      </c>
      <c r="B24" s="103" t="s">
        <v>22</v>
      </c>
      <c r="C24" s="111"/>
      <c r="D24" s="111"/>
    </row>
    <row r="25" spans="1:4" ht="31.5">
      <c r="A25" s="102">
        <v>2</v>
      </c>
      <c r="B25" s="103" t="s">
        <v>23</v>
      </c>
      <c r="C25" s="111"/>
      <c r="D25" s="111"/>
    </row>
    <row r="26" spans="1:4" ht="47.25">
      <c r="A26" s="102">
        <v>3</v>
      </c>
      <c r="B26" s="103" t="s">
        <v>24</v>
      </c>
      <c r="C26" s="111"/>
      <c r="D26" s="111"/>
    </row>
    <row r="27" spans="1:4" ht="15.75">
      <c r="A27" s="377" t="s">
        <v>358</v>
      </c>
      <c r="B27" s="378"/>
      <c r="C27" s="378"/>
      <c r="D27" s="379"/>
    </row>
    <row r="28" spans="1:4" ht="15.75">
      <c r="A28" s="102">
        <v>1</v>
      </c>
      <c r="B28" s="103" t="s">
        <v>25</v>
      </c>
      <c r="C28" s="111"/>
      <c r="D28" s="111"/>
    </row>
    <row r="29" spans="1:4" ht="15.75">
      <c r="A29" s="102">
        <v>2</v>
      </c>
      <c r="B29" s="103" t="s">
        <v>26</v>
      </c>
      <c r="C29" s="111"/>
      <c r="D29" s="111"/>
    </row>
    <row r="30" spans="1:4" ht="15.75">
      <c r="A30" s="102">
        <v>3</v>
      </c>
      <c r="B30" s="103" t="s">
        <v>27</v>
      </c>
      <c r="C30" s="111"/>
      <c r="D30" s="111"/>
    </row>
    <row r="31" spans="1:4" ht="31.5">
      <c r="A31" s="102">
        <v>4</v>
      </c>
      <c r="B31" s="103" t="s">
        <v>28</v>
      </c>
      <c r="C31" s="111"/>
      <c r="D31" s="111"/>
    </row>
    <row r="32" spans="1:4" ht="31.5">
      <c r="A32" s="102">
        <v>5</v>
      </c>
      <c r="B32" s="103" t="s">
        <v>29</v>
      </c>
      <c r="C32" s="111"/>
      <c r="D32" s="111"/>
    </row>
    <row r="33" spans="1:4" ht="47.25">
      <c r="A33" s="102">
        <v>6</v>
      </c>
      <c r="B33" s="103" t="s">
        <v>30</v>
      </c>
      <c r="C33" s="111"/>
      <c r="D33" s="111"/>
    </row>
    <row r="34" spans="1:4" s="112" customFormat="1" ht="15.75">
      <c r="A34" s="375" t="s">
        <v>365</v>
      </c>
      <c r="B34" s="376"/>
      <c r="C34" s="187">
        <f>SUM(C8:C13,C15:C19,C21:C22,C24:C26,C28:C33)</f>
        <v>104856</v>
      </c>
      <c r="D34" s="187">
        <f>SUM(D8:D13,D15:D19,D21:D22,D24:D26,D28:D33)</f>
        <v>602</v>
      </c>
    </row>
  </sheetData>
  <sheetProtection password="C60F" sheet="1" objects="1" scenarios="1"/>
  <mergeCells count="9">
    <mergeCell ref="A34:B34"/>
    <mergeCell ref="A27:D27"/>
    <mergeCell ref="A20:D20"/>
    <mergeCell ref="A1:D1"/>
    <mergeCell ref="A2:D2"/>
    <mergeCell ref="A23:D23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90" zoomScaleSheetLayoutView="90" zoomScalePageLayoutView="0" workbookViewId="0" topLeftCell="A1">
      <pane ySplit="6" topLeftCell="BM7" activePane="bottomLeft" state="frozen"/>
      <selection pane="topLeft" activeCell="E21" sqref="E21"/>
      <selection pane="bottomLeft" activeCell="H7" sqref="H7"/>
    </sheetView>
  </sheetViews>
  <sheetFormatPr defaultColWidth="9.140625" defaultRowHeight="15"/>
  <cols>
    <col min="1" max="1" width="5.00390625" style="146" customWidth="1"/>
    <col min="2" max="2" width="63.8515625" style="146" customWidth="1"/>
    <col min="3" max="4" width="9.421875" style="146" customWidth="1"/>
    <col min="5" max="5" width="13.28125" style="146" bestFit="1" customWidth="1"/>
    <col min="6" max="6" width="12.57421875" style="146" customWidth="1"/>
    <col min="7" max="8" width="9.421875" style="146" customWidth="1"/>
    <col min="9" max="9" width="13.28125" style="146" customWidth="1"/>
    <col min="10" max="10" width="12.57421875" style="146" customWidth="1"/>
    <col min="11" max="12" width="9.421875" style="146" customWidth="1"/>
    <col min="13" max="13" width="13.28125" style="146" customWidth="1"/>
    <col min="14" max="14" width="12.57421875" style="146" customWidth="1"/>
    <col min="15" max="16384" width="9.140625" style="146" customWidth="1"/>
  </cols>
  <sheetData>
    <row r="1" spans="1:14" s="113" customFormat="1" ht="19.5">
      <c r="A1" s="384" t="s">
        <v>31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0" s="113" customFormat="1" ht="15">
      <c r="A2" s="114"/>
      <c r="B2" s="115"/>
      <c r="C2" s="114"/>
      <c r="D2" s="114"/>
      <c r="E2" s="114"/>
      <c r="F2" s="114"/>
      <c r="G2" s="114"/>
      <c r="H2" s="114"/>
      <c r="I2" s="114"/>
      <c r="J2" s="114"/>
    </row>
    <row r="3" spans="1:14" s="116" customFormat="1" ht="15.75" customHeight="1">
      <c r="A3" s="387" t="s">
        <v>219</v>
      </c>
      <c r="B3" s="390" t="s">
        <v>527</v>
      </c>
      <c r="C3" s="381" t="s">
        <v>528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</row>
    <row r="4" spans="1:14" s="116" customFormat="1" ht="15.75">
      <c r="A4" s="388"/>
      <c r="B4" s="391"/>
      <c r="C4" s="381" t="s">
        <v>233</v>
      </c>
      <c r="D4" s="382"/>
      <c r="E4" s="382"/>
      <c r="F4" s="383"/>
      <c r="G4" s="385" t="s">
        <v>363</v>
      </c>
      <c r="H4" s="382"/>
      <c r="I4" s="382"/>
      <c r="J4" s="386"/>
      <c r="K4" s="381" t="s">
        <v>366</v>
      </c>
      <c r="L4" s="382"/>
      <c r="M4" s="382"/>
      <c r="N4" s="383"/>
    </row>
    <row r="5" spans="1:14" s="116" customFormat="1" ht="45">
      <c r="A5" s="389"/>
      <c r="B5" s="392"/>
      <c r="C5" s="117" t="s">
        <v>608</v>
      </c>
      <c r="D5" s="118" t="s">
        <v>239</v>
      </c>
      <c r="E5" s="118" t="s">
        <v>609</v>
      </c>
      <c r="F5" s="119" t="s">
        <v>241</v>
      </c>
      <c r="G5" s="120" t="s">
        <v>608</v>
      </c>
      <c r="H5" s="118" t="s">
        <v>239</v>
      </c>
      <c r="I5" s="118" t="s">
        <v>609</v>
      </c>
      <c r="J5" s="121" t="s">
        <v>241</v>
      </c>
      <c r="K5" s="117" t="s">
        <v>608</v>
      </c>
      <c r="L5" s="118" t="s">
        <v>239</v>
      </c>
      <c r="M5" s="118" t="s">
        <v>609</v>
      </c>
      <c r="N5" s="119" t="s">
        <v>241</v>
      </c>
    </row>
    <row r="6" spans="1:14" s="116" customFormat="1" ht="15.75">
      <c r="A6" s="118">
        <v>1</v>
      </c>
      <c r="B6" s="122">
        <v>2</v>
      </c>
      <c r="C6" s="117">
        <v>3</v>
      </c>
      <c r="D6" s="118">
        <v>4</v>
      </c>
      <c r="E6" s="118">
        <v>5</v>
      </c>
      <c r="F6" s="123">
        <v>6</v>
      </c>
      <c r="G6" s="120">
        <v>7</v>
      </c>
      <c r="H6" s="118">
        <v>8</v>
      </c>
      <c r="I6" s="118">
        <v>9</v>
      </c>
      <c r="J6" s="122">
        <v>10</v>
      </c>
      <c r="K6" s="117">
        <v>11</v>
      </c>
      <c r="L6" s="118">
        <v>12</v>
      </c>
      <c r="M6" s="118">
        <v>13</v>
      </c>
      <c r="N6" s="123">
        <v>14</v>
      </c>
    </row>
    <row r="7" spans="1:14" s="116" customFormat="1" ht="31.5">
      <c r="A7" s="124">
        <v>1</v>
      </c>
      <c r="B7" s="125" t="s">
        <v>529</v>
      </c>
      <c r="C7" s="188">
        <f>SUM(D7:F7)</f>
        <v>0</v>
      </c>
      <c r="D7" s="189">
        <f>SUM(D9:D10)</f>
        <v>0</v>
      </c>
      <c r="E7" s="189">
        <f>SUM(E9:E10)</f>
        <v>0</v>
      </c>
      <c r="F7" s="190">
        <f>SUM(F9:F10)</f>
        <v>0</v>
      </c>
      <c r="G7" s="191">
        <f>SUM(H7:J7)</f>
        <v>0</v>
      </c>
      <c r="H7" s="189">
        <f>SUM(H9:H10)</f>
        <v>0</v>
      </c>
      <c r="I7" s="189">
        <f aca="true" t="shared" si="0" ref="I7:N7">SUM(I9:I10)</f>
        <v>0</v>
      </c>
      <c r="J7" s="192">
        <f t="shared" si="0"/>
        <v>0</v>
      </c>
      <c r="K7" s="188">
        <f>SUM(L7:N7)</f>
        <v>0</v>
      </c>
      <c r="L7" s="189">
        <f>SUM(L9:L10)</f>
        <v>0</v>
      </c>
      <c r="M7" s="189">
        <f>SUM(M9:M10)</f>
        <v>0</v>
      </c>
      <c r="N7" s="190">
        <f t="shared" si="0"/>
        <v>0</v>
      </c>
    </row>
    <row r="8" spans="1:14" s="116" customFormat="1" ht="15.75">
      <c r="A8" s="131"/>
      <c r="B8" s="132" t="s">
        <v>354</v>
      </c>
      <c r="C8" s="133"/>
      <c r="D8" s="134"/>
      <c r="E8" s="134"/>
      <c r="F8" s="135"/>
      <c r="G8" s="136"/>
      <c r="H8" s="134"/>
      <c r="I8" s="134"/>
      <c r="J8" s="137"/>
      <c r="K8" s="133"/>
      <c r="L8" s="134"/>
      <c r="M8" s="134"/>
      <c r="N8" s="135"/>
    </row>
    <row r="9" spans="1:14" s="116" customFormat="1" ht="15.75">
      <c r="A9" s="138"/>
      <c r="B9" s="139" t="s">
        <v>534</v>
      </c>
      <c r="C9" s="193">
        <f>SUM(D9:F9)</f>
        <v>0</v>
      </c>
      <c r="D9" s="141">
        <v>0</v>
      </c>
      <c r="E9" s="141">
        <v>0</v>
      </c>
      <c r="F9" s="142">
        <v>0</v>
      </c>
      <c r="G9" s="194">
        <f>SUM(H9:J9)</f>
        <v>0</v>
      </c>
      <c r="H9" s="141">
        <v>0</v>
      </c>
      <c r="I9" s="141">
        <v>0</v>
      </c>
      <c r="J9" s="144">
        <v>0</v>
      </c>
      <c r="K9" s="193">
        <f>SUM(L9:N9)</f>
        <v>0</v>
      </c>
      <c r="L9" s="141">
        <v>0</v>
      </c>
      <c r="M9" s="141">
        <v>0</v>
      </c>
      <c r="N9" s="142">
        <v>0</v>
      </c>
    </row>
    <row r="10" spans="1:14" s="116" customFormat="1" ht="15.75">
      <c r="A10" s="138"/>
      <c r="B10" s="139" t="s">
        <v>535</v>
      </c>
      <c r="C10" s="193">
        <f>SUM(D10:F10)</f>
        <v>0</v>
      </c>
      <c r="D10" s="141">
        <v>0</v>
      </c>
      <c r="E10" s="141">
        <v>0</v>
      </c>
      <c r="F10" s="142">
        <v>0</v>
      </c>
      <c r="G10" s="194">
        <f>SUM(H10:J10)</f>
        <v>0</v>
      </c>
      <c r="H10" s="141">
        <v>0</v>
      </c>
      <c r="I10" s="141">
        <v>0</v>
      </c>
      <c r="J10" s="144">
        <v>0</v>
      </c>
      <c r="K10" s="193">
        <f>SUM(L10:N10)</f>
        <v>0</v>
      </c>
      <c r="L10" s="141">
        <v>0</v>
      </c>
      <c r="M10" s="141">
        <v>0</v>
      </c>
      <c r="N10" s="142">
        <v>0</v>
      </c>
    </row>
    <row r="11" spans="1:14" s="116" customFormat="1" ht="63">
      <c r="A11" s="124">
        <v>2</v>
      </c>
      <c r="B11" s="125" t="s">
        <v>602</v>
      </c>
      <c r="C11" s="188">
        <f>SUM(D11:F11)</f>
        <v>0</v>
      </c>
      <c r="D11" s="189">
        <f>SUM(D13:D14)</f>
        <v>0</v>
      </c>
      <c r="E11" s="189">
        <f>SUM(E13:E14)</f>
        <v>0</v>
      </c>
      <c r="F11" s="190">
        <f>SUM(F13:F14)</f>
        <v>0</v>
      </c>
      <c r="G11" s="191">
        <f>SUM(H11:J11)</f>
        <v>0</v>
      </c>
      <c r="H11" s="189">
        <f>SUM(H13:H14)</f>
        <v>0</v>
      </c>
      <c r="I11" s="189">
        <f>SUM(I13:I14)</f>
        <v>0</v>
      </c>
      <c r="J11" s="192">
        <f>SUM(J13:J14)</f>
        <v>0</v>
      </c>
      <c r="K11" s="188">
        <f>SUM(L11:N11)</f>
        <v>0</v>
      </c>
      <c r="L11" s="189">
        <f>SUM(L13:L14)</f>
        <v>0</v>
      </c>
      <c r="M11" s="189">
        <f>SUM(M13:M14)</f>
        <v>0</v>
      </c>
      <c r="N11" s="190">
        <f>SUM(N13:N14)</f>
        <v>0</v>
      </c>
    </row>
    <row r="12" spans="1:14" s="116" customFormat="1" ht="15.75">
      <c r="A12" s="131"/>
      <c r="B12" s="132" t="s">
        <v>354</v>
      </c>
      <c r="C12" s="133"/>
      <c r="D12" s="134"/>
      <c r="E12" s="134"/>
      <c r="F12" s="135"/>
      <c r="G12" s="136"/>
      <c r="H12" s="134"/>
      <c r="I12" s="134"/>
      <c r="J12" s="137"/>
      <c r="K12" s="133"/>
      <c r="L12" s="134"/>
      <c r="M12" s="134"/>
      <c r="N12" s="135"/>
    </row>
    <row r="13" spans="1:14" s="116" customFormat="1" ht="15.75">
      <c r="A13" s="138"/>
      <c r="B13" s="139" t="s">
        <v>534</v>
      </c>
      <c r="C13" s="193">
        <f>SUM(D13:F13)</f>
        <v>0</v>
      </c>
      <c r="D13" s="141"/>
      <c r="E13" s="141"/>
      <c r="F13" s="142"/>
      <c r="G13" s="194">
        <f>SUM(H13:J13)</f>
        <v>0</v>
      </c>
      <c r="H13" s="141"/>
      <c r="I13" s="141"/>
      <c r="J13" s="144"/>
      <c r="K13" s="193">
        <f>SUM(L13:N13)</f>
        <v>0</v>
      </c>
      <c r="L13" s="141"/>
      <c r="M13" s="141"/>
      <c r="N13" s="142"/>
    </row>
    <row r="14" spans="1:14" s="116" customFormat="1" ht="15.75">
      <c r="A14" s="138"/>
      <c r="B14" s="139" t="s">
        <v>535</v>
      </c>
      <c r="C14" s="193">
        <f>SUM(D14:F14)</f>
        <v>0</v>
      </c>
      <c r="D14" s="141"/>
      <c r="E14" s="141"/>
      <c r="F14" s="142"/>
      <c r="G14" s="194">
        <f>SUM(H14:J14)</f>
        <v>0</v>
      </c>
      <c r="H14" s="141"/>
      <c r="I14" s="141"/>
      <c r="J14" s="144"/>
      <c r="K14" s="193">
        <f>SUM(L14:N14)</f>
        <v>0</v>
      </c>
      <c r="L14" s="141"/>
      <c r="M14" s="141"/>
      <c r="N14" s="142"/>
    </row>
    <row r="15" spans="1:14" s="116" customFormat="1" ht="31.5">
      <c r="A15" s="124">
        <v>3</v>
      </c>
      <c r="B15" s="125" t="s">
        <v>530</v>
      </c>
      <c r="C15" s="188">
        <f>SUM(D15:F15)</f>
        <v>13</v>
      </c>
      <c r="D15" s="189">
        <f>SUM(D17:D18)</f>
        <v>3</v>
      </c>
      <c r="E15" s="189">
        <f>SUM(E17:E18)</f>
        <v>10</v>
      </c>
      <c r="F15" s="190">
        <f>SUM(F17:F18)</f>
        <v>0</v>
      </c>
      <c r="G15" s="191">
        <f>SUM(H15:J15)</f>
        <v>8</v>
      </c>
      <c r="H15" s="189">
        <f>SUM(H17:H18)</f>
        <v>4</v>
      </c>
      <c r="I15" s="189">
        <f>SUM(I17:I18)</f>
        <v>4</v>
      </c>
      <c r="J15" s="192">
        <f>SUM(J17:J18)</f>
        <v>0</v>
      </c>
      <c r="K15" s="188">
        <f>SUM(L15:N15)</f>
        <v>0</v>
      </c>
      <c r="L15" s="189">
        <f>SUM(L17:L18)</f>
        <v>0</v>
      </c>
      <c r="M15" s="189">
        <f>SUM(M17:M18)</f>
        <v>0</v>
      </c>
      <c r="N15" s="190">
        <f>SUM(N17:N18)</f>
        <v>0</v>
      </c>
    </row>
    <row r="16" spans="1:14" s="116" customFormat="1" ht="15.75">
      <c r="A16" s="131"/>
      <c r="B16" s="132" t="s">
        <v>354</v>
      </c>
      <c r="C16" s="133"/>
      <c r="D16" s="134"/>
      <c r="E16" s="134"/>
      <c r="F16" s="135"/>
      <c r="G16" s="136"/>
      <c r="H16" s="134"/>
      <c r="I16" s="134"/>
      <c r="J16" s="137"/>
      <c r="K16" s="133"/>
      <c r="L16" s="134"/>
      <c r="M16" s="134"/>
      <c r="N16" s="135"/>
    </row>
    <row r="17" spans="1:14" s="116" customFormat="1" ht="15.75">
      <c r="A17" s="138"/>
      <c r="B17" s="139" t="s">
        <v>534</v>
      </c>
      <c r="C17" s="193">
        <f>SUM(D17:F17)</f>
        <v>13</v>
      </c>
      <c r="D17" s="141">
        <v>3</v>
      </c>
      <c r="E17" s="141">
        <v>10</v>
      </c>
      <c r="F17" s="142">
        <v>0</v>
      </c>
      <c r="G17" s="194">
        <f>SUM(H17:J17)</f>
        <v>8</v>
      </c>
      <c r="H17" s="141">
        <v>4</v>
      </c>
      <c r="I17" s="141">
        <v>4</v>
      </c>
      <c r="J17" s="144">
        <v>0</v>
      </c>
      <c r="K17" s="193">
        <f>SUM(L17:N17)</f>
        <v>0</v>
      </c>
      <c r="L17" s="141">
        <v>0</v>
      </c>
      <c r="M17" s="141">
        <v>0</v>
      </c>
      <c r="N17" s="142">
        <v>0</v>
      </c>
    </row>
    <row r="18" spans="1:14" s="116" customFormat="1" ht="15.75">
      <c r="A18" s="138"/>
      <c r="B18" s="139" t="s">
        <v>535</v>
      </c>
      <c r="C18" s="193">
        <f>SUM(D18:F18)</f>
        <v>0</v>
      </c>
      <c r="D18" s="141">
        <v>0</v>
      </c>
      <c r="E18" s="141">
        <v>0</v>
      </c>
      <c r="F18" s="142">
        <v>0</v>
      </c>
      <c r="G18" s="194">
        <f>SUM(H18:J18)</f>
        <v>0</v>
      </c>
      <c r="H18" s="141">
        <v>0</v>
      </c>
      <c r="I18" s="141">
        <v>0</v>
      </c>
      <c r="J18" s="144">
        <v>0</v>
      </c>
      <c r="K18" s="193">
        <f>SUM(L18:N18)</f>
        <v>0</v>
      </c>
      <c r="L18" s="141">
        <v>0</v>
      </c>
      <c r="M18" s="141">
        <v>0</v>
      </c>
      <c r="N18" s="142">
        <v>0</v>
      </c>
    </row>
    <row r="19" spans="1:14" s="116" customFormat="1" ht="15.75">
      <c r="A19" s="124">
        <v>4</v>
      </c>
      <c r="B19" s="125" t="s">
        <v>531</v>
      </c>
      <c r="C19" s="126"/>
      <c r="D19" s="127"/>
      <c r="E19" s="127"/>
      <c r="F19" s="128"/>
      <c r="G19" s="129"/>
      <c r="H19" s="127"/>
      <c r="I19" s="127"/>
      <c r="J19" s="130"/>
      <c r="K19" s="126"/>
      <c r="L19" s="127"/>
      <c r="M19" s="127"/>
      <c r="N19" s="128"/>
    </row>
    <row r="20" spans="1:14" s="116" customFormat="1" ht="15.75">
      <c r="A20" s="131"/>
      <c r="B20" s="132" t="s">
        <v>532</v>
      </c>
      <c r="C20" s="133"/>
      <c r="D20" s="134"/>
      <c r="E20" s="134"/>
      <c r="F20" s="135"/>
      <c r="G20" s="136"/>
      <c r="H20" s="134"/>
      <c r="I20" s="134"/>
      <c r="J20" s="137"/>
      <c r="K20" s="133"/>
      <c r="L20" s="134"/>
      <c r="M20" s="134"/>
      <c r="N20" s="135"/>
    </row>
    <row r="21" spans="1:14" s="116" customFormat="1" ht="15.75">
      <c r="A21" s="138"/>
      <c r="B21" s="139" t="s">
        <v>603</v>
      </c>
      <c r="C21" s="140"/>
      <c r="D21" s="141">
        <v>156.7</v>
      </c>
      <c r="E21" s="141">
        <v>154.24</v>
      </c>
      <c r="F21" s="142">
        <v>0</v>
      </c>
      <c r="G21" s="143"/>
      <c r="H21" s="141">
        <v>136.67</v>
      </c>
      <c r="I21" s="141">
        <v>0</v>
      </c>
      <c r="J21" s="144">
        <v>0</v>
      </c>
      <c r="K21" s="140">
        <v>0</v>
      </c>
      <c r="L21" s="141">
        <v>0</v>
      </c>
      <c r="M21" s="141">
        <v>0</v>
      </c>
      <c r="N21" s="142">
        <v>0</v>
      </c>
    </row>
    <row r="22" spans="1:14" s="116" customFormat="1" ht="15.75">
      <c r="A22" s="138"/>
      <c r="B22" s="145" t="s">
        <v>604</v>
      </c>
      <c r="C22" s="140"/>
      <c r="D22" s="141">
        <v>0</v>
      </c>
      <c r="E22" s="141">
        <v>0</v>
      </c>
      <c r="F22" s="142">
        <v>0</v>
      </c>
      <c r="G22" s="143"/>
      <c r="H22" s="141">
        <v>0</v>
      </c>
      <c r="I22" s="141">
        <v>0</v>
      </c>
      <c r="J22" s="144">
        <v>0</v>
      </c>
      <c r="K22" s="140">
        <v>0</v>
      </c>
      <c r="L22" s="141">
        <v>0</v>
      </c>
      <c r="M22" s="141">
        <v>0</v>
      </c>
      <c r="N22" s="142">
        <v>0</v>
      </c>
    </row>
    <row r="23" spans="1:14" s="116" customFormat="1" ht="15.75">
      <c r="A23" s="124">
        <v>5</v>
      </c>
      <c r="B23" s="125" t="s">
        <v>533</v>
      </c>
      <c r="C23" s="126"/>
      <c r="D23" s="127"/>
      <c r="E23" s="127"/>
      <c r="F23" s="128"/>
      <c r="G23" s="129"/>
      <c r="H23" s="127"/>
      <c r="I23" s="127"/>
      <c r="J23" s="130"/>
      <c r="K23" s="126"/>
      <c r="L23" s="127"/>
      <c r="M23" s="127"/>
      <c r="N23" s="128"/>
    </row>
    <row r="24" spans="1:14" s="116" customFormat="1" ht="15.75">
      <c r="A24" s="131"/>
      <c r="B24" s="132" t="s">
        <v>532</v>
      </c>
      <c r="C24" s="133"/>
      <c r="D24" s="134"/>
      <c r="E24" s="134"/>
      <c r="F24" s="135"/>
      <c r="G24" s="136"/>
      <c r="H24" s="134"/>
      <c r="I24" s="134"/>
      <c r="J24" s="137"/>
      <c r="K24" s="133"/>
      <c r="L24" s="134"/>
      <c r="M24" s="134"/>
      <c r="N24" s="135"/>
    </row>
    <row r="25" spans="1:14" s="116" customFormat="1" ht="15.75">
      <c r="A25" s="138"/>
      <c r="B25" s="139" t="s">
        <v>603</v>
      </c>
      <c r="C25" s="140"/>
      <c r="D25" s="141">
        <v>144.6</v>
      </c>
      <c r="E25" s="141">
        <v>139.47</v>
      </c>
      <c r="F25" s="142">
        <v>0</v>
      </c>
      <c r="G25" s="143"/>
      <c r="H25" s="141">
        <v>131.79</v>
      </c>
      <c r="I25" s="141">
        <v>0</v>
      </c>
      <c r="J25" s="144">
        <v>0</v>
      </c>
      <c r="K25" s="140">
        <v>0</v>
      </c>
      <c r="L25" s="141">
        <v>0</v>
      </c>
      <c r="M25" s="141">
        <v>0</v>
      </c>
      <c r="N25" s="142">
        <v>0</v>
      </c>
    </row>
    <row r="26" spans="1:14" s="116" customFormat="1" ht="15.75">
      <c r="A26" s="138"/>
      <c r="B26" s="145" t="s">
        <v>604</v>
      </c>
      <c r="C26" s="140"/>
      <c r="D26" s="141">
        <v>0</v>
      </c>
      <c r="E26" s="141">
        <v>0</v>
      </c>
      <c r="F26" s="142">
        <v>0</v>
      </c>
      <c r="G26" s="143"/>
      <c r="H26" s="141"/>
      <c r="I26" s="141"/>
      <c r="J26" s="144"/>
      <c r="K26" s="140"/>
      <c r="L26" s="141"/>
      <c r="M26" s="141"/>
      <c r="N26" s="142"/>
    </row>
    <row r="27" spans="1:14" s="116" customFormat="1" ht="15.75">
      <c r="A27" s="124">
        <v>6</v>
      </c>
      <c r="B27" s="125" t="s">
        <v>605</v>
      </c>
      <c r="C27" s="126"/>
      <c r="D27" s="127"/>
      <c r="E27" s="127"/>
      <c r="F27" s="128"/>
      <c r="G27" s="129"/>
      <c r="H27" s="127"/>
      <c r="I27" s="127"/>
      <c r="J27" s="130"/>
      <c r="K27" s="126"/>
      <c r="L27" s="127"/>
      <c r="M27" s="127"/>
      <c r="N27" s="128"/>
    </row>
    <row r="28" spans="1:14" s="116" customFormat="1" ht="15.75">
      <c r="A28" s="131"/>
      <c r="B28" s="132" t="s">
        <v>354</v>
      </c>
      <c r="C28" s="133"/>
      <c r="D28" s="134"/>
      <c r="E28" s="134"/>
      <c r="F28" s="135"/>
      <c r="G28" s="136"/>
      <c r="H28" s="134"/>
      <c r="I28" s="134"/>
      <c r="J28" s="137"/>
      <c r="K28" s="133"/>
      <c r="L28" s="134"/>
      <c r="M28" s="134"/>
      <c r="N28" s="135"/>
    </row>
    <row r="29" spans="1:14" s="116" customFormat="1" ht="15.75">
      <c r="A29" s="138"/>
      <c r="B29" s="139" t="s">
        <v>606</v>
      </c>
      <c r="C29" s="140"/>
      <c r="D29" s="141">
        <v>150.9</v>
      </c>
      <c r="E29" s="141">
        <v>147.2</v>
      </c>
      <c r="F29" s="142">
        <v>0</v>
      </c>
      <c r="G29" s="143"/>
      <c r="H29" s="141">
        <v>134.6</v>
      </c>
      <c r="I29" s="141">
        <v>0</v>
      </c>
      <c r="J29" s="144">
        <v>0</v>
      </c>
      <c r="K29" s="140">
        <v>0</v>
      </c>
      <c r="L29" s="141">
        <v>0</v>
      </c>
      <c r="M29" s="141">
        <v>0</v>
      </c>
      <c r="N29" s="142">
        <v>0</v>
      </c>
    </row>
    <row r="30" spans="1:14" s="116" customFormat="1" ht="31.5">
      <c r="A30" s="138"/>
      <c r="B30" s="139" t="s">
        <v>607</v>
      </c>
      <c r="C30" s="140"/>
      <c r="D30" s="141">
        <v>0</v>
      </c>
      <c r="E30" s="141"/>
      <c r="F30" s="142"/>
      <c r="G30" s="143"/>
      <c r="H30" s="141"/>
      <c r="I30" s="141"/>
      <c r="J30" s="144"/>
      <c r="K30" s="140"/>
      <c r="L30" s="141"/>
      <c r="M30" s="141"/>
      <c r="N30" s="142"/>
    </row>
    <row r="31" spans="1:14" ht="41.25" customHeight="1">
      <c r="A31" s="380" t="s">
        <v>32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</row>
  </sheetData>
  <sheetProtection password="C60F" sheet="1" objects="1" scenarios="1"/>
  <mergeCells count="8">
    <mergeCell ref="A31:N31"/>
    <mergeCell ref="K4:N4"/>
    <mergeCell ref="C3:N3"/>
    <mergeCell ref="A1:N1"/>
    <mergeCell ref="G4:J4"/>
    <mergeCell ref="A3:A5"/>
    <mergeCell ref="B3:B5"/>
    <mergeCell ref="C4:F4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6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21.421875" style="146" customWidth="1"/>
    <col min="2" max="4" width="23.7109375" style="146" customWidth="1"/>
    <col min="5" max="5" width="25.140625" style="146" customWidth="1"/>
    <col min="6" max="6" width="23.7109375" style="146" customWidth="1"/>
    <col min="7" max="16384" width="9.140625" style="146" customWidth="1"/>
  </cols>
  <sheetData>
    <row r="1" spans="1:6" s="113" customFormat="1" ht="16.5">
      <c r="A1" s="384" t="s">
        <v>60</v>
      </c>
      <c r="B1" s="384"/>
      <c r="C1" s="384"/>
      <c r="D1" s="384"/>
      <c r="E1" s="384"/>
      <c r="F1" s="384"/>
    </row>
    <row r="2" spans="1:6" s="113" customFormat="1" ht="15">
      <c r="A2" s="114"/>
      <c r="B2" s="114"/>
      <c r="C2" s="114"/>
      <c r="D2" s="114"/>
      <c r="E2" s="114"/>
      <c r="F2" s="114"/>
    </row>
    <row r="3" spans="1:6" s="116" customFormat="1" ht="47.25">
      <c r="A3" s="118"/>
      <c r="B3" s="98" t="s">
        <v>384</v>
      </c>
      <c r="C3" s="98" t="s">
        <v>364</v>
      </c>
      <c r="D3" s="98" t="s">
        <v>358</v>
      </c>
      <c r="E3" s="98" t="s">
        <v>359</v>
      </c>
      <c r="F3" s="98" t="s">
        <v>357</v>
      </c>
    </row>
    <row r="4" spans="1:6" s="116" customFormat="1" ht="83.25" customHeight="1">
      <c r="A4" s="19" t="s">
        <v>59</v>
      </c>
      <c r="B4" s="19" t="s">
        <v>332</v>
      </c>
      <c r="C4" s="19"/>
      <c r="D4" s="19"/>
      <c r="E4" s="19" t="s">
        <v>322</v>
      </c>
      <c r="F4" s="19" t="s">
        <v>321</v>
      </c>
    </row>
    <row r="5" spans="1:6" s="116" customFormat="1" ht="63">
      <c r="A5" s="19" t="s">
        <v>61</v>
      </c>
      <c r="B5" s="19" t="s">
        <v>329</v>
      </c>
      <c r="C5" s="19"/>
      <c r="D5" s="19"/>
      <c r="E5" s="19" t="s">
        <v>319</v>
      </c>
      <c r="F5" s="19" t="s">
        <v>621</v>
      </c>
    </row>
    <row r="6" spans="1:6" s="116" customFormat="1" ht="78.75">
      <c r="A6" s="19" t="s">
        <v>65</v>
      </c>
      <c r="B6" s="19" t="s">
        <v>337</v>
      </c>
      <c r="C6" s="19"/>
      <c r="D6" s="19"/>
      <c r="E6" s="19" t="s">
        <v>622</v>
      </c>
      <c r="F6" s="19" t="s">
        <v>622</v>
      </c>
    </row>
    <row r="7" spans="1:6" s="116" customFormat="1" ht="63">
      <c r="A7" s="19" t="s">
        <v>71</v>
      </c>
      <c r="B7" s="19" t="s">
        <v>330</v>
      </c>
      <c r="C7" s="147"/>
      <c r="D7" s="147"/>
      <c r="E7" s="147" t="s">
        <v>323</v>
      </c>
      <c r="F7" s="147" t="s">
        <v>623</v>
      </c>
    </row>
    <row r="8" spans="1:6" s="116" customFormat="1" ht="48" thickBot="1">
      <c r="A8" s="148" t="s">
        <v>72</v>
      </c>
      <c r="B8" s="251" t="s">
        <v>331</v>
      </c>
      <c r="C8" s="149"/>
      <c r="D8" s="149"/>
      <c r="E8" s="253" t="s">
        <v>320</v>
      </c>
      <c r="F8" s="254" t="s">
        <v>624</v>
      </c>
    </row>
    <row r="9" spans="1:6" ht="94.5">
      <c r="A9" s="150" t="s">
        <v>62</v>
      </c>
      <c r="B9" s="53" t="s">
        <v>333</v>
      </c>
      <c r="C9" s="151"/>
      <c r="D9" s="151"/>
      <c r="E9" s="248" t="s">
        <v>324</v>
      </c>
      <c r="F9" s="249" t="s">
        <v>625</v>
      </c>
    </row>
    <row r="10" spans="1:6" ht="110.25">
      <c r="A10" s="19" t="s">
        <v>66</v>
      </c>
      <c r="B10" s="53" t="s">
        <v>334</v>
      </c>
      <c r="C10" s="152"/>
      <c r="D10" s="152"/>
      <c r="E10" s="250" t="s">
        <v>326</v>
      </c>
      <c r="F10" s="53" t="s">
        <v>626</v>
      </c>
    </row>
    <row r="11" spans="1:6" ht="47.25">
      <c r="A11" s="19" t="s">
        <v>63</v>
      </c>
      <c r="B11" s="53" t="s">
        <v>335</v>
      </c>
      <c r="C11" s="152"/>
      <c r="D11" s="53"/>
      <c r="E11" s="250" t="s">
        <v>327</v>
      </c>
      <c r="F11" s="53" t="s">
        <v>627</v>
      </c>
    </row>
    <row r="12" spans="1:6" ht="32.25" thickBot="1">
      <c r="A12" s="148" t="s">
        <v>64</v>
      </c>
      <c r="B12" s="251" t="s">
        <v>336</v>
      </c>
      <c r="C12" s="153"/>
      <c r="D12" s="258"/>
      <c r="E12" s="255" t="s">
        <v>325</v>
      </c>
      <c r="F12" s="257" t="s">
        <v>628</v>
      </c>
    </row>
    <row r="13" spans="1:6" ht="78.75">
      <c r="A13" s="150" t="s">
        <v>67</v>
      </c>
      <c r="B13" s="19" t="s">
        <v>329</v>
      </c>
      <c r="C13" s="151"/>
      <c r="D13" s="249"/>
      <c r="E13" s="19" t="s">
        <v>319</v>
      </c>
      <c r="F13" s="19" t="s">
        <v>621</v>
      </c>
    </row>
    <row r="14" spans="1:6" ht="78.75">
      <c r="A14" s="19" t="s">
        <v>68</v>
      </c>
      <c r="B14" s="19" t="s">
        <v>339</v>
      </c>
      <c r="C14" s="152"/>
      <c r="D14" s="53"/>
      <c r="E14" s="19" t="s">
        <v>328</v>
      </c>
      <c r="F14" s="19" t="s">
        <v>629</v>
      </c>
    </row>
    <row r="15" spans="1:6" ht="63">
      <c r="A15" s="19" t="s">
        <v>69</v>
      </c>
      <c r="B15" s="19" t="s">
        <v>330</v>
      </c>
      <c r="C15" s="152"/>
      <c r="D15" s="53"/>
      <c r="E15" s="147" t="s">
        <v>323</v>
      </c>
      <c r="F15" s="147" t="s">
        <v>623</v>
      </c>
    </row>
    <row r="16" spans="1:6" ht="63.75" thickBot="1">
      <c r="A16" s="19" t="s">
        <v>70</v>
      </c>
      <c r="B16" s="251" t="s">
        <v>331</v>
      </c>
      <c r="C16" s="152"/>
      <c r="D16" s="53"/>
      <c r="E16" s="255" t="s">
        <v>320</v>
      </c>
      <c r="F16" s="256" t="s">
        <v>624</v>
      </c>
    </row>
  </sheetData>
  <sheetProtection/>
  <mergeCells count="1">
    <mergeCell ref="A1:F1"/>
  </mergeCells>
  <hyperlinks>
    <hyperlink ref="F8" r:id="rId1" display="NeshinaGB@admbel.ru"/>
    <hyperlink ref="F12" r:id="rId2" display="AksenovaTN@admbel.ru"/>
    <hyperlink ref="F16" r:id="rId3" display="NeshinaGB@admbel.ru"/>
    <hyperlink ref="E8" r:id="rId4" display="mailto:MayborodaAV@admbel.ru"/>
    <hyperlink ref="E12" r:id="rId5" display="mailto:Kaveckayasr@admbel.ru"/>
    <hyperlink ref="E16" r:id="rId6" display="mailto:MayborodaAV@admbel.ru"/>
  </hyperlink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6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2019-07-17T07:09:40Z</cp:lastPrinted>
  <dcterms:created xsi:type="dcterms:W3CDTF">2006-09-16T00:00:00Z</dcterms:created>
  <dcterms:modified xsi:type="dcterms:W3CDTF">2019-10-18T04:10:55Z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