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Доходы" sheetId="1" state="visible" r:id="rId2"/>
    <sheet name="Расходы" sheetId="2" state="visible" r:id="rId3"/>
  </sheets>
  <definedNames>
    <definedName function="false" hidden="false" localSheetId="0" name="_xlnm.Print_Area" vbProcedure="false">Доходы!$A$1:$K$63</definedName>
    <definedName function="false" hidden="false" localSheetId="0" name="_xlnm.Print_Titles" vbProcedure="false">Доходы!$3:$4</definedName>
    <definedName function="false" hidden="false" localSheetId="1" name="_xlnm.Print_Titles" vbProcedure="false">Расходы!$3:$5</definedName>
    <definedName function="false" hidden="false" name="_Date_" vbProcedure="false">#REF!</definedName>
    <definedName function="false" hidden="false" name="_Otchet_Period_Source__AT_ObjectName" vbProcedure="false">#REF!</definedName>
    <definedName function="false" hidden="false" name="_Period_" vbProcedure="false">#REF!</definedName>
    <definedName function="false" hidden="false" name="а" vbProcedure="false">#REF!</definedName>
    <definedName function="false" hidden="false" name="б" vbProcedure="false">#REF!</definedName>
    <definedName function="false" hidden="false" name="д" vbProcedure="false">#REF!</definedName>
    <definedName function="false" hidden="false" name="ддж" vbProcedure="false">#REF!</definedName>
    <definedName function="false" hidden="false" name="Дох" vbProcedure="false">#REF!</definedName>
    <definedName function="false" hidden="false" name="доходы" vbProcedure="false">#REF!</definedName>
    <definedName function="false" hidden="false" name="Л" vbProcedure="false">#REF!</definedName>
    <definedName function="false" hidden="false" name="округ" vbProcedure="false">#REF!</definedName>
    <definedName function="false" hidden="false" name="пррнн" vbProcedure="false">#REF!</definedName>
    <definedName function="false" hidden="false" name="ю" vbProcedure="false">#REF!</definedName>
    <definedName function="false" hidden="false" name="я" vbProcedure="false">#REF!</definedName>
    <definedName function="false" hidden="false" name="яя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<sst xmlns="http://schemas.openxmlformats.org/spreadsheetml/2006/main" count="258" uniqueCount="248">
  <si>
    <t xml:space="preserve">Сведения о внесенных изменениях в решение Думы  Белоярского района от 29.11.2019г. № 63 «О бюджете Белоярского района на 2020 год и плановый период 2021 и 2022 годов» в части доходов</t>
  </si>
  <si>
    <t xml:space="preserve">(рублей)</t>
  </si>
  <si>
    <t xml:space="preserve">Наименование показателя</t>
  </si>
  <si>
    <t xml:space="preserve">Код  доходов по бюджетной классификации</t>
  </si>
  <si>
    <t xml:space="preserve">Первоначально утвержденый план решением Думы Белоярского района от 29.11.2019 г. № 63</t>
  </si>
  <si>
    <t xml:space="preserve">Изменения в решение (+/-)</t>
  </si>
  <si>
    <t xml:space="preserve">Утверждено решением Думы Белоярского района от 13.02.2020 г. № 4</t>
  </si>
  <si>
    <t xml:space="preserve">Утверждено решением Думы Белоярского района от 06.05.2020 г. № 16</t>
  </si>
  <si>
    <t xml:space="preserve">Утверждено решением Думы Белоярского района от 26.08.2020 г. № 30</t>
  </si>
  <si>
    <t xml:space="preserve">Утверждено решением Думы Белоярского района от 23.12.2020 г. № 70</t>
  </si>
  <si>
    <t xml:space="preserve">Доходы бюджета - всего</t>
  </si>
  <si>
    <t xml:space="preserve">000 0 00 00 000 00 0000 000</t>
  </si>
  <si>
    <t xml:space="preserve">в том числе:</t>
  </si>
  <si>
    <t xml:space="preserve">НАЛОГОВЫЕ И НЕНАЛОГОВЫЕ ДОХОДЫ</t>
  </si>
  <si>
    <t xml:space="preserve">000 1 00 00 000 00 0000 000</t>
  </si>
  <si>
    <t xml:space="preserve">НАЛОГИ НА ПРИБЫЛЬ, ДОХОДЫ</t>
  </si>
  <si>
    <t xml:space="preserve">Налог на доходы физических лиц</t>
  </si>
  <si>
    <t xml:space="preserve">000 1 01 02 000 01 0000 110</t>
  </si>
  <si>
    <t xml:space="preserve">НАЛОГИ НА ТОВАРЫ (РАБОТЫ, УСЛУГИ), РЕАЛИЗУЕМЫЕ НА ТЕРРИТОРИИ РОССИЙСКОЙ ФЕДЕРАЦИИ</t>
  </si>
  <si>
    <t xml:space="preserve">000 1 03 00 000 00 0000 000</t>
  </si>
  <si>
    <t xml:space="preserve">Акцизы по подакцизным товарам (продукции), производимым на территории Российской Федерации</t>
  </si>
  <si>
    <t xml:space="preserve">000 1 03 02 000 01 0000 110</t>
  </si>
  <si>
    <t xml:space="preserve">НАЛОГИ НА СОВОКУПНЫЙ ДОХОД</t>
  </si>
  <si>
    <t xml:space="preserve">000 1 05 00 000 00 0000 000</t>
  </si>
  <si>
    <t xml:space="preserve">Налог, взимаемый в связи с применением упрощенной системы налогообложения</t>
  </si>
  <si>
    <t xml:space="preserve">000 1 05 01 000 00 0000 110</t>
  </si>
  <si>
    <t xml:space="preserve">Единый налог на вмененный доход для отдельных видов деятельности</t>
  </si>
  <si>
    <t xml:space="preserve">000 1 05 02 000 02 0000 110</t>
  </si>
  <si>
    <t xml:space="preserve">Единый сельскохозяйственный налог</t>
  </si>
  <si>
    <t xml:space="preserve">000 1 05 03 000 01 0000 110</t>
  </si>
  <si>
    <t xml:space="preserve">Налог, взимаемый в связи с применением патентной системы налогообложения</t>
  </si>
  <si>
    <t xml:space="preserve">000 1 05 04 000 02 0000 110</t>
  </si>
  <si>
    <t xml:space="preserve">НАЛОГИ НА ИМУЩЕСТВО</t>
  </si>
  <si>
    <t xml:space="preserve">000 1 06 00 000 00 0000 000</t>
  </si>
  <si>
    <t xml:space="preserve">Налог на имущество физических лиц</t>
  </si>
  <si>
    <t xml:space="preserve">000 1 06 01 000 00 0000 110</t>
  </si>
  <si>
    <t xml:space="preserve">Транспортный налог</t>
  </si>
  <si>
    <t xml:space="preserve">000 1 06 04 000 00 0000 110</t>
  </si>
  <si>
    <t xml:space="preserve">Земельный налог</t>
  </si>
  <si>
    <t xml:space="preserve">000 1 06 06 000 00 0000 110</t>
  </si>
  <si>
    <t xml:space="preserve">ГОСУДАРСТВЕННАЯ ПОШЛИНА</t>
  </si>
  <si>
    <t xml:space="preserve">000 1 08 00 000 00 0000 000</t>
  </si>
  <si>
    <t xml:space="preserve">Государственная пошлина по делам, рассматриваемым в судах общей юрисдикции, мировыми судьями</t>
  </si>
  <si>
    <t xml:space="preserve">000 1 08 03 000 01 0000 110</t>
  </si>
  <si>
    <t xml:space="preserve">Государственная пошлина за государственную регистрацию, а также за совершение прочих юридически значимых действий</t>
  </si>
  <si>
    <t xml:space="preserve">000 1 08 07 000 01 0000 110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</si>
  <si>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</si>
  <si>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000 1 11 00 000 00 0000 000</t>
  </si>
  <si>
    <t xml:space="preserve">Проценты, полученные от предоставления бюджетных кредитов внутри страны</t>
  </si>
  <si>
    <t xml:space="preserve">000 1 11 03 000 00 0000 120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</si>
  <si>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</si>
  <si>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000 1 11 05 000 00 0000 120</t>
  </si>
  <si>
    <t xml:space="preserve">Платежи от государственных и муниципальных унитарных предприятий</t>
  </si>
  <si>
    <t xml:space="preserve">000 1 11 07 000 00 0000 120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</si>
  <si>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</si>
  <si>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000 1 11 09 000 00 0000 120</t>
  </si>
  <si>
    <t xml:space="preserve">ПЛАТЕЖИ ПРИ ПОЛЬЗОВАНИИ ПРИРОДНЫМИ РЕСУРСАМИ</t>
  </si>
  <si>
    <t xml:space="preserve">000 1 12 00 000 00 0000 000</t>
  </si>
  <si>
    <t xml:space="preserve">Плата за негативное воздействие на окружающую среду</t>
  </si>
  <si>
    <t xml:space="preserve">000 1 12 01 000 01 0000 120</t>
  </si>
  <si>
    <t xml:space="preserve">ДОХОДЫ ОТ ОКАЗАНИЯ ПЛАТНЫХ УСЛУГ И КОМПЕНСАЦИИ ЗАТРАТ ГОСУДАРСТВА</t>
  </si>
  <si>
    <t xml:space="preserve">000 1 13 00 000 00 0000 000</t>
  </si>
  <si>
    <t xml:space="preserve">Доходы от оказания платных услуг (работ)</t>
  </si>
  <si>
    <t xml:space="preserve">000 1 13 01 000 00 0000 130</t>
  </si>
  <si>
    <t xml:space="preserve">Доходы от компенсации затрат государства</t>
  </si>
  <si>
    <t xml:space="preserve">000 1 13 02 000 00 0000 130</t>
  </si>
  <si>
    <t xml:space="preserve">ДОХОДЫ ОТ ПРОДАЖИ МАТЕРИАЛЬНЫХ И НЕМАТЕРИАЛЬНЫХ АКТИВОВ</t>
  </si>
  <si>
    <t xml:space="preserve">000 1 14 00 000 00 0000 000</t>
  </si>
  <si>
    <t xml:space="preserve">Доходы от продажи квартир</t>
  </si>
  <si>
    <t xml:space="preserve">000 1 14 01 000 00 0000 410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</si>
  <si>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</si>
  <si>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000 1 14 02 000 00 0000 000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</si>
  <si>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</si>
  <si>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000 1 14 06 000 00 0000 430</t>
  </si>
  <si>
    <t xml:space="preserve">ШТРАФЫ, САНКЦИИ, ВОЗМЕЩЕНИЕ УЩЕРБА</t>
  </si>
  <si>
    <t xml:space="preserve">000 1 16 00 000 00 0000 000</t>
  </si>
  <si>
    <t xml:space="preserve">Административные штрафы, установленные Кодексом Российской Федерации об административных правонарушениях</t>
  </si>
  <si>
    <t xml:space="preserve">000 1 16 01 000 00 0000 140</t>
  </si>
  <si>
    <t xml:space="preserve">Административные штрафы, установленные законами субъектов Российской Федерации об административных правонарушениях</t>
  </si>
  <si>
    <t xml:space="preserve">000 1 16 02 000 01 0000 140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</si>
  <si>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</si>
  <si>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000 1 16 07 000 01 0000 140</t>
  </si>
  <si>
    <t xml:space="preserve">Платежи в целях возмещения причиненного ущерба (убытков)</t>
  </si>
  <si>
    <t xml:space="preserve">000 1 16 10 000 00 0000 140</t>
  </si>
  <si>
    <t xml:space="preserve">ПРОЧИЕ НЕНАЛОГОВЫЕ ДОХОДЫ</t>
  </si>
  <si>
    <t xml:space="preserve">000 1 17 00 000 00 0000 000</t>
  </si>
  <si>
    <t xml:space="preserve">Прочие неналоговые доходы</t>
  </si>
  <si>
    <t xml:space="preserve">000 1 17 05 000 00 0000 180</t>
  </si>
  <si>
    <t xml:space="preserve">БЕЗВОЗМЕЗДНЫЕ ПОСТУПЛЕНИЯ</t>
  </si>
  <si>
    <t xml:space="preserve">000 2 00 00 000 00 0000 000</t>
  </si>
  <si>
    <t xml:space="preserve">БЕЗВОЗМЕЗДНЫЕ ПОСТУПЛЕНИЯ ОТ ДРУГИХ БЮДЖЕТОВ БЮДЖЕТНОЙ СИСТЕМЫ РОССИЙСКОЙ ФЕДЕРАЦИИ</t>
  </si>
  <si>
    <t xml:space="preserve">000 2 02 00 000 00 0000 000</t>
  </si>
  <si>
    <t xml:space="preserve">Дотации бюджетам бюджетной системы Российской Федерации</t>
  </si>
  <si>
    <t xml:space="preserve">000 2 02 10 000 00 0000 150</t>
  </si>
  <si>
    <t xml:space="preserve">Дотации на выравнивание бюджетной обеспеченности</t>
  </si>
  <si>
    <t xml:space="preserve">000 2 02 15 001 00 0000 150</t>
  </si>
  <si>
    <t xml:space="preserve">Дотации бюджетам на поддержку мер по обеспечению сбалансированности бюджетов</t>
  </si>
  <si>
    <t xml:space="preserve">000 2 02 15 002 00 0000 150</t>
  </si>
  <si>
    <t xml:space="preserve"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</si>
  <si>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 xml:space="preserve">000 2 02 15 853 00 0000 150</t>
  </si>
  <si>
    <t xml:space="preserve">Прочие дотации</t>
  </si>
  <si>
    <t xml:space="preserve">000 2 02 19 999 00 0000 150</t>
  </si>
  <si>
    <t xml:space="preserve">Субсидии бюджетам бюджетной системы Российской Федерации (межбюджетные субсидии)</t>
  </si>
  <si>
    <t xml:space="preserve">000 2 02 20 000 00 0000 150</t>
  </si>
  <si>
    <t xml:space="preserve">Субвенции бюджетам бюджетной системы Российской Федерации</t>
  </si>
  <si>
    <t xml:space="preserve">000 2 02 30 000 00 0000 150</t>
  </si>
  <si>
    <t xml:space="preserve">Иные межбюджетные трансферты</t>
  </si>
  <si>
    <t xml:space="preserve">000 2 02 40 000 00 0000 150</t>
  </si>
  <si>
    <t xml:space="preserve">ПРОЧИЕ БЕЗВОЗМЕЗДНЫЕ ПОСТУПЛЕНИЯ</t>
  </si>
  <si>
    <t xml:space="preserve">000 2 07 00 000 00 0000 000</t>
  </si>
  <si>
    <t xml:space="preserve">Прочие безвозмездные поступления в бюджеты муниципальных районов</t>
  </si>
  <si>
    <t xml:space="preserve">000 2 07 05 000 05 0000 150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</si>
  <si>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</si>
  <si>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000 2 19 00 000 00 0000 000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</si>
  <si>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</si>
  <si>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000 2 19 60 010 05 0000 150</t>
  </si>
  <si>
    <t xml:space="preserve">__________________</t>
  </si>
  <si>
    <t xml:space="preserve">Сведения о внесенных изменениях в решение Думы  Белоярского района от 29.11.2019г. № 63 «О бюджете Белоярского района на 2020 год и плановый период 2021 и 2022 годов» в части расходов</t>
  </si>
  <si>
    <t xml:space="preserve">Код</t>
  </si>
  <si>
    <t xml:space="preserve">Первоначально утверждено решением Думы Белоярского района от 29.11.2019г. № 63</t>
  </si>
  <si>
    <t xml:space="preserve">Утверждено решением Думы Белоярского района от 13.02.2020г. № 4</t>
  </si>
  <si>
    <t xml:space="preserve">Утверждено решением Думы Белоярского района от 06.05.2020г. № 16</t>
  </si>
  <si>
    <t xml:space="preserve">Утверждено решением Думы Белоярского района от 26.08.2020г. № 30</t>
  </si>
  <si>
    <t xml:space="preserve">Утверждено решением Думы Белоярского района от 23.12.2020г. № 70</t>
  </si>
  <si>
    <t xml:space="preserve">1</t>
  </si>
  <si>
    <t xml:space="preserve">2</t>
  </si>
  <si>
    <t xml:space="preserve">РАСХОДЫ</t>
  </si>
  <si>
    <t xml:space="preserve">Общегосударственные вопросы</t>
  </si>
  <si>
    <t xml:space="preserve">0100 </t>
  </si>
  <si>
    <t xml:space="preserve">Функционирование Президента Российской Федерации</t>
  </si>
  <si>
    <t xml:space="preserve">0101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</si>
  <si>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</si>
  <si>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</si>
  <si>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</si>
  <si>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</si>
  <si>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</si>
  <si>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 </t>
  </si>
  <si>
    <t xml:space="preserve">Судебная система</t>
  </si>
  <si>
    <t xml:space="preserve"> 0105 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</si>
  <si>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</si>
  <si>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 0106 </t>
  </si>
  <si>
    <t xml:space="preserve">Обеспечение проведения выборов и референдумов</t>
  </si>
  <si>
    <t xml:space="preserve">0107</t>
  </si>
  <si>
    <t xml:space="preserve">Резервные фонды</t>
  </si>
  <si>
    <t xml:space="preserve">0111</t>
  </si>
  <si>
    <t xml:space="preserve">Другие общегосударственные вопросы</t>
  </si>
  <si>
    <t xml:space="preserve">0113</t>
  </si>
  <si>
    <t xml:space="preserve">Национальная оборона</t>
  </si>
  <si>
    <t xml:space="preserve"> 0200 </t>
  </si>
  <si>
    <t xml:space="preserve">Модернизация Вооруженных Сил РФ и воинских формирований</t>
  </si>
  <si>
    <t xml:space="preserve">0202</t>
  </si>
  <si>
    <t xml:space="preserve">Мобилизационная и вневойсковая подготовка</t>
  </si>
  <si>
    <t xml:space="preserve"> 0203</t>
  </si>
  <si>
    <t xml:space="preserve">Мобилизационная подготовка экономики</t>
  </si>
  <si>
    <t xml:space="preserve">0204</t>
  </si>
  <si>
    <t xml:space="preserve">Национальная безопасность и правоохранительная деятельность</t>
  </si>
  <si>
    <t xml:space="preserve"> 0300 </t>
  </si>
  <si>
    <t xml:space="preserve">Органы внутренних дел</t>
  </si>
  <si>
    <t xml:space="preserve"> 0302</t>
  </si>
  <si>
    <t xml:space="preserve">Органы юстиции</t>
  </si>
  <si>
    <t xml:space="preserve">0304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</si>
  <si>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</si>
  <si>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 0309</t>
  </si>
  <si>
    <t xml:space="preserve">Другие вопросы в области национальной безопасности и правоохранительной деятельности</t>
  </si>
  <si>
    <t xml:space="preserve"> 0314</t>
  </si>
  <si>
    <t xml:space="preserve">Национальная экономика</t>
  </si>
  <si>
    <t xml:space="preserve"> 0400 </t>
  </si>
  <si>
    <t xml:space="preserve">Общеэкономические вопросы</t>
  </si>
  <si>
    <t xml:space="preserve"> 0401 </t>
  </si>
  <si>
    <t xml:space="preserve">Сельское хозяйство и рыболовство</t>
  </si>
  <si>
    <t xml:space="preserve">0405 </t>
  </si>
  <si>
    <t xml:space="preserve">Транспорт</t>
  </si>
  <si>
    <t xml:space="preserve"> 0408 </t>
  </si>
  <si>
    <t xml:space="preserve">Дорожное хозяйство (дорожные фонды)</t>
  </si>
  <si>
    <t xml:space="preserve"> 0409 </t>
  </si>
  <si>
    <t xml:space="preserve">Связь и информатика</t>
  </si>
  <si>
    <t xml:space="preserve"> 0410 </t>
  </si>
  <si>
    <t xml:space="preserve">Другие вопросы в области национальной экономики</t>
  </si>
  <si>
    <t xml:space="preserve"> 0412 </t>
  </si>
  <si>
    <t xml:space="preserve">Жилищно-коммунальное хозяйство</t>
  </si>
  <si>
    <t xml:space="preserve"> 0500 </t>
  </si>
  <si>
    <t xml:space="preserve">Жилищное хозяйство</t>
  </si>
  <si>
    <t xml:space="preserve"> 0501</t>
  </si>
  <si>
    <t xml:space="preserve">Коммунальное хозяйство</t>
  </si>
  <si>
    <t xml:space="preserve"> 0502 </t>
  </si>
  <si>
    <t xml:space="preserve">Благоустройство</t>
  </si>
  <si>
    <t xml:space="preserve">0503</t>
  </si>
  <si>
    <t xml:space="preserve">Другие вопросы в области жилищно-коммунального хозяйства</t>
  </si>
  <si>
    <t xml:space="preserve"> 0505 </t>
  </si>
  <si>
    <t xml:space="preserve">Охрана окружающей среды</t>
  </si>
  <si>
    <t xml:space="preserve"> 0600 </t>
  </si>
  <si>
    <t xml:space="preserve">Другие вопросы в области охраны окружающей среды</t>
  </si>
  <si>
    <t xml:space="preserve"> 0605 </t>
  </si>
  <si>
    <t xml:space="preserve">Образование</t>
  </si>
  <si>
    <t xml:space="preserve">0700 </t>
  </si>
  <si>
    <t xml:space="preserve">Дошкольное образование</t>
  </si>
  <si>
    <t xml:space="preserve"> 0701 </t>
  </si>
  <si>
    <t xml:space="preserve">Общее образование</t>
  </si>
  <si>
    <t xml:space="preserve">0702 </t>
  </si>
  <si>
    <t xml:space="preserve">Дополнительное образование детей</t>
  </si>
  <si>
    <t xml:space="preserve">0703</t>
  </si>
  <si>
    <t xml:space="preserve">Молодежная политика </t>
  </si>
  <si>
    <t xml:space="preserve"> 0707 </t>
  </si>
  <si>
    <t xml:space="preserve">Другие вопросы в области образования</t>
  </si>
  <si>
    <t xml:space="preserve"> 0709 </t>
  </si>
  <si>
    <t xml:space="preserve">Культура, кинематография </t>
  </si>
  <si>
    <t xml:space="preserve"> 0800 </t>
  </si>
  <si>
    <t xml:space="preserve">Культура</t>
  </si>
  <si>
    <t xml:space="preserve">0801 </t>
  </si>
  <si>
    <t xml:space="preserve">Другие вопросы в области культуры, кинематографии </t>
  </si>
  <si>
    <t xml:space="preserve">0804</t>
  </si>
  <si>
    <t xml:space="preserve">Здравоохранение</t>
  </si>
  <si>
    <t xml:space="preserve">0900</t>
  </si>
  <si>
    <t xml:space="preserve">Санитарно-эпидемиологическое благополучие</t>
  </si>
  <si>
    <t xml:space="preserve">0907</t>
  </si>
  <si>
    <t xml:space="preserve">Другие вопросы в области здравоохранения</t>
  </si>
  <si>
    <t xml:space="preserve">0909</t>
  </si>
  <si>
    <t xml:space="preserve">Социальная политика</t>
  </si>
  <si>
    <t xml:space="preserve"> 1000</t>
  </si>
  <si>
    <t xml:space="preserve">Пенсионное обеспечение</t>
  </si>
  <si>
    <t xml:space="preserve"> 1001 </t>
  </si>
  <si>
    <t xml:space="preserve">Социальное обеспечение населения</t>
  </si>
  <si>
    <t xml:space="preserve"> 1003 </t>
  </si>
  <si>
    <t xml:space="preserve">Охрана семьи и детства</t>
  </si>
  <si>
    <t xml:space="preserve"> 1004 </t>
  </si>
  <si>
    <t xml:space="preserve">Другие вопросы в области социальной политики</t>
  </si>
  <si>
    <t xml:space="preserve"> 1006 </t>
  </si>
  <si>
    <t xml:space="preserve">Физическая культура и спорт</t>
  </si>
  <si>
    <t xml:space="preserve"> 1100 </t>
  </si>
  <si>
    <t xml:space="preserve">Массовый спорт</t>
  </si>
  <si>
    <t xml:space="preserve"> 1102 </t>
  </si>
  <si>
    <t xml:space="preserve">Другие вопросы в области физической культуры и спорта</t>
  </si>
  <si>
    <t xml:space="preserve"> 1105 </t>
  </si>
  <si>
    <t xml:space="preserve">Средства массовой информации</t>
  </si>
  <si>
    <t xml:space="preserve">1200</t>
  </si>
  <si>
    <t xml:space="preserve">Периодическая печать и издательства</t>
  </si>
  <si>
    <t xml:space="preserve">1202</t>
  </si>
  <si>
    <t xml:space="preserve">Обслуживание государственного и муниципального долга</t>
  </si>
  <si>
    <t xml:space="preserve">1300</t>
  </si>
  <si>
    <t xml:space="preserve">Обслуживание государственного внутреннего и муниципального долга</t>
  </si>
  <si>
    <t xml:space="preserve">1301</t>
  </si>
  <si>
    <t xml:space="preserve">Межбюджетные трансферты общего характера бюджетам субъектов Российской Федерации и муниципальных образований</t>
  </si>
  <si>
    <t xml:space="preserve">1400</t>
  </si>
  <si>
    <t xml:space="preserve">Дотации на выравнивание бюджетной обеспеченности субъектов Российской Федерации и муниципальных образований</t>
  </si>
  <si>
    <t xml:space="preserve">1401</t>
  </si>
  <si>
    <t xml:space="preserve">Прочие межбюджетные трансферты общего характера</t>
  </si>
  <si>
    <t xml:space="preserve">1403</t>
  </si>
  <si>
    <t xml:space="preserve">Результат (Дефицит/ Профицит)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</si>
</sst>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&quot;&quot;###,##0.00"/>
    <numFmt numFmtId="167" formatCode="#,##0.00"/>
    <numFmt numFmtId="168" formatCode="_-* #,##0.00_р_._-;\-* #,##0.00_р_._-;_-* \-??_р_._-;_-@_-"/>
    <numFmt numFmtId="169" formatCode="#,##0.0"/>
  </numFmts>
  <fonts count="22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1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8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i val="true"/>
      <sz val="10"/>
      <name val="Times New Roman"/>
      <family val="1"/>
      <charset val="204"/>
    </font>
    <font>
      <b val="true"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7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</cellStyleXfs>
  <cellXfs count="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0" xfId="67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9" fillId="2" borderId="0" xfId="67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1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0" xfId="67" applyFont="true" applyBorder="false" applyAlignment="false" applyProtection="false">
      <alignment horizontal="general" vertical="bottom" textRotation="0" wrapText="true" indent="0" shrinkToFit="false"/>
      <protection locked="true" hidden="false"/>
    </xf>
    <xf numFmtId="164" fontId="12" fillId="2" borderId="2" xfId="67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2" borderId="1" xfId="67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7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7" fillId="3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2" borderId="0" xfId="67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2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1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2" borderId="3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2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8" fillId="2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8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8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1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" xfId="20"/>
    <cellStyle name="Обычный 10" xfId="21"/>
    <cellStyle name="Обычный 11" xfId="22"/>
    <cellStyle name="Обычный 12" xfId="23"/>
    <cellStyle name="Обычный 13" xfId="24"/>
    <cellStyle name="Обычный 14" xfId="25"/>
    <cellStyle name="Обычный 15" xfId="26"/>
    <cellStyle name="Обычный 16" xfId="27"/>
    <cellStyle name="Обычный 17" xfId="28"/>
    <cellStyle name="Обычный 18" xfId="29"/>
    <cellStyle name="Обычный 19" xfId="30"/>
    <cellStyle name="Обычный 2" xfId="31"/>
    <cellStyle name="Обычный 2 10" xfId="32"/>
    <cellStyle name="Обычный 2 11" xfId="33"/>
    <cellStyle name="Обычный 2 12" xfId="34"/>
    <cellStyle name="Обычный 2 13" xfId="35"/>
    <cellStyle name="Обычный 2 14" xfId="36"/>
    <cellStyle name="Обычный 2 15" xfId="37"/>
    <cellStyle name="Обычный 2 16" xfId="38"/>
    <cellStyle name="Обычный 2 17" xfId="39"/>
    <cellStyle name="Обычный 2 18" xfId="40"/>
    <cellStyle name="Обычный 2 19" xfId="41"/>
    <cellStyle name="Обычный 2 2" xfId="42"/>
    <cellStyle name="Обычный 2 20" xfId="43"/>
    <cellStyle name="Обычный 2 21" xfId="44"/>
    <cellStyle name="Обычный 2 22" xfId="45"/>
    <cellStyle name="Обычный 2 23" xfId="46"/>
    <cellStyle name="Обычный 2 24" xfId="47"/>
    <cellStyle name="Обычный 2 25" xfId="48"/>
    <cellStyle name="Обычный 2 26" xfId="49"/>
    <cellStyle name="Обычный 2 27" xfId="50"/>
    <cellStyle name="Обычный 2 28" xfId="51"/>
    <cellStyle name="Обычный 2 29" xfId="52"/>
    <cellStyle name="Обычный 2 3" xfId="53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4" xfId="60"/>
    <cellStyle name="Обычный 2 5" xfId="61"/>
    <cellStyle name="Обычный 2 6" xfId="62"/>
    <cellStyle name="Обычный 2 7" xfId="63"/>
    <cellStyle name="Обычный 2 8" xfId="64"/>
    <cellStyle name="Обычный 2 9" xfId="65"/>
    <cellStyle name="Обычный 20" xfId="66"/>
    <cellStyle name="Обычный 21" xfId="67"/>
    <cellStyle name="Обычный 3" xfId="68"/>
    <cellStyle name="Обычный 4" xfId="69"/>
    <cellStyle name="Обычный 5" xfId="70"/>
    <cellStyle name="Обычный 6" xfId="71"/>
    <cellStyle name="Обычный 7" xfId="72"/>
    <cellStyle name="Обычный 8" xfId="73"/>
    <cellStyle name="Обычный 9" xfId="74"/>
    <cellStyle name="Свойства элементов измерения [печать]" xfId="7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6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3" activeCellId="0" sqref="F13"/>
    </sheetView>
  </sheetViews>
  <sheetFormatPr defaultColWidth="8.875" defaultRowHeight="15.75" zeroHeight="false" outlineLevelRow="0" outlineLevelCol="0"/>
  <cols>
    <col collapsed="false" customWidth="true" hidden="false" outlineLevel="0" max="1" min="1" style="1" width="37.3"/>
    <col collapsed="false" customWidth="true" hidden="false" outlineLevel="0" max="2" min="2" style="2" width="35.85"/>
    <col collapsed="false" customWidth="true" hidden="false" outlineLevel="0" max="3" min="3" style="1" width="20.14"/>
    <col collapsed="false" customWidth="true" hidden="false" outlineLevel="0" max="4" min="4" style="1" width="15.88"/>
    <col collapsed="false" customWidth="true" hidden="false" outlineLevel="0" max="5" min="5" style="1" width="20.14"/>
    <col collapsed="false" customWidth="true" hidden="false" outlineLevel="0" max="6" min="6" style="1" width="18.42"/>
    <col collapsed="false" customWidth="true" hidden="false" outlineLevel="0" max="7" min="7" style="1" width="20.3"/>
    <col collapsed="false" customWidth="true" hidden="false" outlineLevel="0" max="8" min="8" style="1" width="17.71"/>
    <col collapsed="false" customWidth="true" hidden="false" outlineLevel="0" max="9" min="9" style="1" width="21.57"/>
    <col collapsed="false" customWidth="true" hidden="false" outlineLevel="0" max="10" min="10" style="1" width="18.29"/>
    <col collapsed="false" customWidth="true" hidden="false" outlineLevel="0" max="11" min="11" style="1" width="19.42"/>
    <col collapsed="false" customWidth="false" hidden="false" outlineLevel="0" max="12" min="12" style="1" width="8.86"/>
    <col collapsed="false" customWidth="true" hidden="false" outlineLevel="0" max="13" min="13" style="1" width="17.71"/>
    <col collapsed="false" customWidth="false" hidden="false" outlineLevel="0" max="1024" min="14" style="1" width="8.86"/>
  </cols>
  <sheetData>
    <row r="1" s="4" customFormat="true" ht="17.3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4" customFormat="true" ht="18.75" hidden="false" customHeight="false" outlineLevel="0" collapsed="false">
      <c r="B2" s="2"/>
      <c r="K2" s="5" t="s">
        <v>1</v>
      </c>
    </row>
    <row r="3" customFormat="false" ht="15" hidden="false" customHeight="true" outlineLevel="0" collapsed="false">
      <c r="A3" s="6" t="s">
        <v>2</v>
      </c>
      <c r="B3" s="7" t="s">
        <v>3</v>
      </c>
      <c r="C3" s="6" t="s">
        <v>4</v>
      </c>
      <c r="D3" s="6" t="s">
        <v>5</v>
      </c>
      <c r="E3" s="8" t="s">
        <v>6</v>
      </c>
      <c r="F3" s="6" t="s">
        <v>5</v>
      </c>
      <c r="G3" s="8" t="s">
        <v>7</v>
      </c>
      <c r="H3" s="6" t="s">
        <v>5</v>
      </c>
      <c r="I3" s="8" t="s">
        <v>8</v>
      </c>
      <c r="J3" s="6" t="s">
        <v>5</v>
      </c>
      <c r="K3" s="8" t="s">
        <v>9</v>
      </c>
    </row>
    <row r="4" customFormat="false" ht="72" hidden="false" customHeight="true" outlineLevel="0" collapsed="false">
      <c r="A4" s="6"/>
      <c r="B4" s="7"/>
      <c r="C4" s="6"/>
      <c r="D4" s="6"/>
      <c r="E4" s="8"/>
      <c r="F4" s="6"/>
      <c r="G4" s="8"/>
      <c r="H4" s="6"/>
      <c r="I4" s="8"/>
      <c r="J4" s="6"/>
      <c r="K4" s="8"/>
    </row>
    <row r="5" customFormat="false" ht="15.75" hidden="false" customHeight="false" outlineLevel="0" collapsed="false">
      <c r="A5" s="9" t="s">
        <v>10</v>
      </c>
      <c r="B5" s="10" t="s">
        <v>11</v>
      </c>
      <c r="C5" s="11" t="n">
        <f aca="false">C7+C45</f>
        <v>4242232600</v>
      </c>
      <c r="D5" s="11" t="n">
        <f aca="false">D7+D45</f>
        <v>-23793490.25</v>
      </c>
      <c r="E5" s="11" t="n">
        <f aca="false">E7+E45</f>
        <v>4218439109.75</v>
      </c>
      <c r="F5" s="11" t="n">
        <f aca="false">F7+F45</f>
        <v>-208119880</v>
      </c>
      <c r="G5" s="11" t="n">
        <f aca="false">G7+G45</f>
        <v>4010319093.85</v>
      </c>
      <c r="H5" s="11" t="n">
        <f aca="false">H7+H45</f>
        <v>-90821047.98</v>
      </c>
      <c r="I5" s="11" t="n">
        <f aca="false">I7+I45</f>
        <v>3919498045.87</v>
      </c>
      <c r="J5" s="11" t="n">
        <f aca="false">J7+J45</f>
        <v>-81107443.82</v>
      </c>
      <c r="K5" s="11" t="n">
        <f aca="false">K7+K45</f>
        <v>3838390602.05</v>
      </c>
    </row>
    <row r="6" customFormat="false" ht="15.75" hidden="false" customHeight="false" outlineLevel="0" collapsed="false">
      <c r="A6" s="12" t="s">
        <v>12</v>
      </c>
      <c r="B6" s="13"/>
      <c r="C6" s="14"/>
      <c r="D6" s="14"/>
      <c r="E6" s="14"/>
      <c r="F6" s="14"/>
      <c r="G6" s="14"/>
      <c r="H6" s="14"/>
      <c r="I6" s="14"/>
      <c r="J6" s="14"/>
      <c r="K6" s="14"/>
    </row>
    <row r="7" customFormat="false" ht="13.5" hidden="false" customHeight="true" outlineLevel="0" collapsed="false">
      <c r="A7" s="15" t="s">
        <v>13</v>
      </c>
      <c r="B7" s="10" t="s">
        <v>14</v>
      </c>
      <c r="C7" s="11" t="n">
        <f aca="false">C8+C10+C12+C17+C21+C24+C29+C31+C34+C38+C43</f>
        <v>685697400</v>
      </c>
      <c r="D7" s="11" t="n">
        <f aca="false">D8+D10+D12+D17+D21+D24+D29+D31+D34+D38+D43</f>
        <v>0</v>
      </c>
      <c r="E7" s="11" t="n">
        <f aca="false">E8+E10+E12+E17+E21+E24+E29+E31+E34+E38+E43</f>
        <v>685697400</v>
      </c>
      <c r="F7" s="11" t="n">
        <f aca="false">F8+F10+F12+F17+F21+F24+F29+F31+F34+F38+F43</f>
        <v>4677736.03</v>
      </c>
      <c r="G7" s="11" t="n">
        <f aca="false">G8+G10+G12+G17+G21+G24+G29+G31+G34+G38+G43</f>
        <v>690375136.03</v>
      </c>
      <c r="H7" s="11" t="n">
        <f aca="false">H8+H10+H12+H17+H21+H24+H29+H31+H34+H38+H43</f>
        <v>20413192.02</v>
      </c>
      <c r="I7" s="11" t="n">
        <f aca="false">I8+I10+I12+I17+I21+I24+I29+I31+I34+I38+I43</f>
        <v>710788328.05</v>
      </c>
      <c r="J7" s="11" t="n">
        <f aca="false">J8+J10+J12+J17+J21+J24+J29+J31+J34+J38+J43</f>
        <v>115262295.14</v>
      </c>
      <c r="K7" s="11" t="n">
        <f aca="false">K8+K10+K12+K17+K21+K24+K29+K31+K34+K38+K43</f>
        <v>826050623.19</v>
      </c>
    </row>
    <row r="8" customFormat="false" ht="13.5" hidden="false" customHeight="true" outlineLevel="0" collapsed="false">
      <c r="A8" s="16" t="s">
        <v>15</v>
      </c>
      <c r="B8" s="10" t="s">
        <v>14</v>
      </c>
      <c r="C8" s="11" t="n">
        <f aca="false">C9</f>
        <v>537122300</v>
      </c>
      <c r="D8" s="11" t="n">
        <f aca="false">D9</f>
        <v>0</v>
      </c>
      <c r="E8" s="11" t="n">
        <f aca="false">E9</f>
        <v>537122300</v>
      </c>
      <c r="F8" s="11" t="n">
        <f aca="false">F9</f>
        <v>0</v>
      </c>
      <c r="G8" s="11" t="n">
        <f aca="false">G9</f>
        <v>537122300</v>
      </c>
      <c r="H8" s="11" t="n">
        <f aca="false">H9</f>
        <v>5000000</v>
      </c>
      <c r="I8" s="11" t="n">
        <f aca="false">I9</f>
        <v>542122300</v>
      </c>
      <c r="J8" s="11" t="n">
        <f aca="false">J9</f>
        <v>81713000</v>
      </c>
      <c r="K8" s="11" t="n">
        <f aca="false">K9</f>
        <v>623835300</v>
      </c>
    </row>
    <row r="9" customFormat="false" ht="15.75" hidden="false" customHeight="false" outlineLevel="0" collapsed="false">
      <c r="A9" s="12" t="s">
        <v>16</v>
      </c>
      <c r="B9" s="13" t="s">
        <v>17</v>
      </c>
      <c r="C9" s="14" t="n">
        <v>537122300</v>
      </c>
      <c r="D9" s="14"/>
      <c r="E9" s="14" t="n">
        <f aca="false">C9+D9</f>
        <v>537122300</v>
      </c>
      <c r="F9" s="14" t="n">
        <v>0</v>
      </c>
      <c r="G9" s="14" t="n">
        <f aca="false">E9+F9</f>
        <v>537122300</v>
      </c>
      <c r="H9" s="14" t="n">
        <v>5000000</v>
      </c>
      <c r="I9" s="14" t="n">
        <f aca="false">H9+G9</f>
        <v>542122300</v>
      </c>
      <c r="J9" s="14" t="n">
        <v>81713000</v>
      </c>
      <c r="K9" s="14" t="n">
        <f aca="false">J9+I9</f>
        <v>623835300</v>
      </c>
    </row>
    <row r="10" customFormat="false" ht="44.25" hidden="false" customHeight="true" outlineLevel="0" collapsed="false">
      <c r="A10" s="16" t="s">
        <v>18</v>
      </c>
      <c r="B10" s="10" t="s">
        <v>19</v>
      </c>
      <c r="C10" s="11" t="n">
        <f aca="false">C11</f>
        <v>8367500</v>
      </c>
      <c r="D10" s="11" t="n">
        <f aca="false">D11</f>
        <v>0</v>
      </c>
      <c r="E10" s="11" t="n">
        <f aca="false">E11</f>
        <v>8367500</v>
      </c>
      <c r="F10" s="11" t="n">
        <f aca="false">F11</f>
        <v>0</v>
      </c>
      <c r="G10" s="11" t="n">
        <f aca="false">G11</f>
        <v>8367500</v>
      </c>
      <c r="H10" s="11" t="n">
        <f aca="false">H11</f>
        <v>0</v>
      </c>
      <c r="I10" s="11" t="n">
        <f aca="false">I11</f>
        <v>8367500</v>
      </c>
      <c r="J10" s="11" t="n">
        <f aca="false">J11</f>
        <v>12490</v>
      </c>
      <c r="K10" s="11" t="n">
        <f aca="false">K11</f>
        <v>8379990</v>
      </c>
    </row>
    <row r="11" customFormat="false" ht="39.75" hidden="false" customHeight="true" outlineLevel="0" collapsed="false">
      <c r="A11" s="12" t="s">
        <v>20</v>
      </c>
      <c r="B11" s="13" t="s">
        <v>21</v>
      </c>
      <c r="C11" s="14" t="n">
        <v>8367500</v>
      </c>
      <c r="D11" s="14"/>
      <c r="E11" s="14" t="n">
        <f aca="false">C11+D11</f>
        <v>8367500</v>
      </c>
      <c r="F11" s="14"/>
      <c r="G11" s="14" t="n">
        <f aca="false">E11+F11</f>
        <v>8367500</v>
      </c>
      <c r="H11" s="14"/>
      <c r="I11" s="14" t="n">
        <f aca="false">H11+G11</f>
        <v>8367500</v>
      </c>
      <c r="J11" s="14" t="n">
        <v>12490</v>
      </c>
      <c r="K11" s="14" t="n">
        <f aca="false">J11+I11</f>
        <v>8379990</v>
      </c>
    </row>
    <row r="12" customFormat="false" ht="15.75" hidden="false" customHeight="false" outlineLevel="0" collapsed="false">
      <c r="A12" s="16" t="s">
        <v>22</v>
      </c>
      <c r="B12" s="10" t="s">
        <v>23</v>
      </c>
      <c r="C12" s="11" t="n">
        <f aca="false">SUM(C13:C16)</f>
        <v>68210100</v>
      </c>
      <c r="D12" s="11" t="n">
        <f aca="false">SUM(D13:D16)</f>
        <v>0</v>
      </c>
      <c r="E12" s="11" t="n">
        <f aca="false">SUM(E13:E16)</f>
        <v>68210100</v>
      </c>
      <c r="F12" s="11" t="n">
        <f aca="false">SUM(F13:F16)</f>
        <v>0</v>
      </c>
      <c r="G12" s="11" t="n">
        <f aca="false">SUM(G13:G16)</f>
        <v>68210100</v>
      </c>
      <c r="H12" s="11" t="n">
        <f aca="false">SUM(H13:H16)</f>
        <v>0</v>
      </c>
      <c r="I12" s="11" t="n">
        <f aca="false">SUM(I13:I16)</f>
        <v>68210100</v>
      </c>
      <c r="J12" s="11" t="n">
        <f aca="false">SUM(J13:J16)</f>
        <v>-3192070</v>
      </c>
      <c r="K12" s="11" t="n">
        <f aca="false">SUM(K13:K16)</f>
        <v>65018030</v>
      </c>
    </row>
    <row r="13" customFormat="false" ht="29.25" hidden="false" customHeight="true" outlineLevel="0" collapsed="false">
      <c r="A13" s="12" t="s">
        <v>24</v>
      </c>
      <c r="B13" s="13" t="s">
        <v>25</v>
      </c>
      <c r="C13" s="14" t="n">
        <v>45146300</v>
      </c>
      <c r="D13" s="14"/>
      <c r="E13" s="14" t="n">
        <f aca="false">C13+D13</f>
        <v>45146300</v>
      </c>
      <c r="F13" s="14"/>
      <c r="G13" s="14" t="n">
        <f aca="false">E13+F13</f>
        <v>45146300</v>
      </c>
      <c r="H13" s="14"/>
      <c r="I13" s="14" t="n">
        <f aca="false">H13+G13</f>
        <v>45146300</v>
      </c>
      <c r="J13" s="14" t="n">
        <v>4061400</v>
      </c>
      <c r="K13" s="14" t="n">
        <f aca="false">J13+I13</f>
        <v>49207700</v>
      </c>
    </row>
    <row r="14" customFormat="false" ht="24" hidden="false" customHeight="false" outlineLevel="0" collapsed="false">
      <c r="A14" s="12" t="s">
        <v>26</v>
      </c>
      <c r="B14" s="13" t="s">
        <v>27</v>
      </c>
      <c r="C14" s="14" t="n">
        <v>19500000</v>
      </c>
      <c r="D14" s="14"/>
      <c r="E14" s="14" t="n">
        <f aca="false">C14+D14</f>
        <v>19500000</v>
      </c>
      <c r="F14" s="14"/>
      <c r="G14" s="14" t="n">
        <f aca="false">E14+F14</f>
        <v>19500000</v>
      </c>
      <c r="H14" s="14"/>
      <c r="I14" s="14" t="n">
        <f aca="false">H14+G14</f>
        <v>19500000</v>
      </c>
      <c r="J14" s="14" t="n">
        <v>-6455000</v>
      </c>
      <c r="K14" s="14" t="n">
        <f aca="false">J14+I14</f>
        <v>13045000</v>
      </c>
    </row>
    <row r="15" customFormat="false" ht="15.75" hidden="false" customHeight="false" outlineLevel="0" collapsed="false">
      <c r="A15" s="12" t="s">
        <v>28</v>
      </c>
      <c r="B15" s="13" t="s">
        <v>29</v>
      </c>
      <c r="C15" s="14" t="n">
        <v>3500</v>
      </c>
      <c r="D15" s="14"/>
      <c r="E15" s="14" t="n">
        <f aca="false">C15+D15</f>
        <v>3500</v>
      </c>
      <c r="F15" s="14"/>
      <c r="G15" s="14" t="n">
        <f aca="false">E15+F15</f>
        <v>3500</v>
      </c>
      <c r="H15" s="14"/>
      <c r="I15" s="14" t="n">
        <f aca="false">H15+G15</f>
        <v>3500</v>
      </c>
      <c r="J15" s="14" t="n">
        <v>-3470</v>
      </c>
      <c r="K15" s="14" t="n">
        <f aca="false">J15+I15</f>
        <v>30</v>
      </c>
    </row>
    <row r="16" customFormat="false" ht="24" hidden="false" customHeight="false" outlineLevel="0" collapsed="false">
      <c r="A16" s="12" t="s">
        <v>30</v>
      </c>
      <c r="B16" s="13" t="s">
        <v>31</v>
      </c>
      <c r="C16" s="14" t="n">
        <v>3560300</v>
      </c>
      <c r="D16" s="14"/>
      <c r="E16" s="14" t="n">
        <f aca="false">C16+D16</f>
        <v>3560300</v>
      </c>
      <c r="F16" s="14"/>
      <c r="G16" s="14" t="n">
        <f aca="false">E16+F16</f>
        <v>3560300</v>
      </c>
      <c r="H16" s="14"/>
      <c r="I16" s="14" t="n">
        <f aca="false">H16+G16</f>
        <v>3560300</v>
      </c>
      <c r="J16" s="14" t="n">
        <v>-795000</v>
      </c>
      <c r="K16" s="14" t="n">
        <f aca="false">J16+I16</f>
        <v>2765300</v>
      </c>
    </row>
    <row r="17" customFormat="false" ht="15.75" hidden="false" customHeight="false" outlineLevel="0" collapsed="false">
      <c r="A17" s="16" t="s">
        <v>32</v>
      </c>
      <c r="B17" s="10" t="s">
        <v>33</v>
      </c>
      <c r="C17" s="11" t="n">
        <f aca="false">SUM(C18:C20)</f>
        <v>5708000</v>
      </c>
      <c r="D17" s="11" t="n">
        <f aca="false">SUM(D18:D20)</f>
        <v>0</v>
      </c>
      <c r="E17" s="11" t="n">
        <f aca="false">SUM(E18:E20)</f>
        <v>5708000</v>
      </c>
      <c r="F17" s="11" t="n">
        <f aca="false">SUM(F18:F20)</f>
        <v>0</v>
      </c>
      <c r="G17" s="11" t="n">
        <f aca="false">SUM(G18:G20)</f>
        <v>5708000</v>
      </c>
      <c r="H17" s="11" t="n">
        <f aca="false">SUM(H18:H20)</f>
        <v>0</v>
      </c>
      <c r="I17" s="11" t="n">
        <f aca="false">SUM(I18:I20)</f>
        <v>5708000</v>
      </c>
      <c r="J17" s="11" t="n">
        <f aca="false">SUM(J18:J20)</f>
        <v>0</v>
      </c>
      <c r="K17" s="11" t="n">
        <f aca="false">SUM(K18:K20)</f>
        <v>5708000</v>
      </c>
    </row>
    <row r="18" customFormat="false" ht="16.5" hidden="false" customHeight="true" outlineLevel="0" collapsed="false">
      <c r="A18" s="12" t="s">
        <v>34</v>
      </c>
      <c r="B18" s="13" t="s">
        <v>35</v>
      </c>
      <c r="C18" s="14" t="n">
        <v>0</v>
      </c>
      <c r="D18" s="14"/>
      <c r="E18" s="14" t="n">
        <f aca="false">C18+D18</f>
        <v>0</v>
      </c>
      <c r="F18" s="14"/>
      <c r="G18" s="14" t="n">
        <f aca="false">E18+F18</f>
        <v>0</v>
      </c>
      <c r="H18" s="14"/>
      <c r="I18" s="14" t="n">
        <f aca="false">H18+G18</f>
        <v>0</v>
      </c>
      <c r="J18" s="14"/>
      <c r="K18" s="14" t="n">
        <f aca="false">J18+I18</f>
        <v>0</v>
      </c>
    </row>
    <row r="19" customFormat="false" ht="16.5" hidden="false" customHeight="true" outlineLevel="0" collapsed="false">
      <c r="A19" s="12" t="s">
        <v>36</v>
      </c>
      <c r="B19" s="13" t="s">
        <v>37</v>
      </c>
      <c r="C19" s="14" t="n">
        <v>5708000</v>
      </c>
      <c r="D19" s="14"/>
      <c r="E19" s="14" t="n">
        <f aca="false">C19+D19</f>
        <v>5708000</v>
      </c>
      <c r="F19" s="14"/>
      <c r="G19" s="14" t="n">
        <f aca="false">E19+F19</f>
        <v>5708000</v>
      </c>
      <c r="H19" s="14"/>
      <c r="I19" s="14" t="n">
        <f aca="false">H19+G19</f>
        <v>5708000</v>
      </c>
      <c r="J19" s="14" t="n">
        <v>17825</v>
      </c>
      <c r="K19" s="14" t="n">
        <f aca="false">J19+I19</f>
        <v>5725825</v>
      </c>
    </row>
    <row r="20" customFormat="false" ht="15.75" hidden="false" customHeight="false" outlineLevel="0" collapsed="false">
      <c r="A20" s="12" t="s">
        <v>38</v>
      </c>
      <c r="B20" s="13" t="s">
        <v>39</v>
      </c>
      <c r="C20" s="14" t="n">
        <v>0</v>
      </c>
      <c r="D20" s="14"/>
      <c r="E20" s="14" t="n">
        <f aca="false">C20+D20</f>
        <v>0</v>
      </c>
      <c r="F20" s="14"/>
      <c r="G20" s="14" t="n">
        <f aca="false">E20+F20</f>
        <v>0</v>
      </c>
      <c r="H20" s="14"/>
      <c r="I20" s="14" t="n">
        <f aca="false">H20+G20</f>
        <v>0</v>
      </c>
      <c r="J20" s="14" t="n">
        <v>-17825</v>
      </c>
      <c r="K20" s="14" t="n">
        <f aca="false">J20+I20</f>
        <v>-17825</v>
      </c>
    </row>
    <row r="21" customFormat="false" ht="15.75" hidden="false" customHeight="false" outlineLevel="0" collapsed="false">
      <c r="A21" s="16" t="s">
        <v>40</v>
      </c>
      <c r="B21" s="10" t="s">
        <v>41</v>
      </c>
      <c r="C21" s="11" t="n">
        <f aca="false">SUM(C22:C23)</f>
        <v>3342400</v>
      </c>
      <c r="D21" s="11" t="n">
        <f aca="false">SUM(D22:D23)</f>
        <v>0</v>
      </c>
      <c r="E21" s="11" t="n">
        <f aca="false">SUM(E22:E23)</f>
        <v>3342400</v>
      </c>
      <c r="F21" s="11" t="n">
        <f aca="false">SUM(F22:F23)</f>
        <v>0</v>
      </c>
      <c r="G21" s="11" t="n">
        <f aca="false">SUM(G22:G23)</f>
        <v>3342400</v>
      </c>
      <c r="H21" s="11" t="n">
        <f aca="false">SUM(H22:H23)</f>
        <v>0</v>
      </c>
      <c r="I21" s="11" t="n">
        <f aca="false">SUM(I22:I23)</f>
        <v>3342400</v>
      </c>
      <c r="J21" s="11" t="n">
        <f aca="false">SUM(J22:J23)</f>
        <v>284000</v>
      </c>
      <c r="K21" s="11" t="n">
        <f aca="false">SUM(K22:K23)</f>
        <v>3626400</v>
      </c>
    </row>
    <row r="22" customFormat="false" ht="36" hidden="false" customHeight="false" outlineLevel="0" collapsed="false">
      <c r="A22" s="12" t="s">
        <v>42</v>
      </c>
      <c r="B22" s="13" t="s">
        <v>43</v>
      </c>
      <c r="C22" s="14" t="n">
        <v>3200000</v>
      </c>
      <c r="D22" s="14"/>
      <c r="E22" s="14" t="n">
        <f aca="false">C22+D22</f>
        <v>3200000</v>
      </c>
      <c r="F22" s="14"/>
      <c r="G22" s="14" t="n">
        <f aca="false">E22+F22</f>
        <v>3200000</v>
      </c>
      <c r="H22" s="14"/>
      <c r="I22" s="14" t="n">
        <f aca="false">H22+G22</f>
        <v>3200000</v>
      </c>
      <c r="J22" s="14" t="n">
        <v>300000</v>
      </c>
      <c r="K22" s="14" t="n">
        <f aca="false">J22+I22</f>
        <v>3500000</v>
      </c>
    </row>
    <row r="23" customFormat="false" ht="36" hidden="false" customHeight="false" outlineLevel="0" collapsed="false">
      <c r="A23" s="12" t="s">
        <v>44</v>
      </c>
      <c r="B23" s="13" t="s">
        <v>45</v>
      </c>
      <c r="C23" s="14" t="n">
        <v>142400</v>
      </c>
      <c r="D23" s="14"/>
      <c r="E23" s="14" t="n">
        <f aca="false">C23+D23</f>
        <v>142400</v>
      </c>
      <c r="F23" s="14"/>
      <c r="G23" s="14" t="n">
        <f aca="false">E23+F23</f>
        <v>142400</v>
      </c>
      <c r="H23" s="14" t="n">
        <v>0</v>
      </c>
      <c r="I23" s="14" t="n">
        <f aca="false">H23+G23</f>
        <v>142400</v>
      </c>
      <c r="J23" s="14" t="n">
        <v>-16000</v>
      </c>
      <c r="K23" s="14" t="n">
        <f aca="false">J23+I23</f>
        <v>126400</v>
      </c>
    </row>
    <row r="24" customFormat="false" ht="48" hidden="false" customHeight="false" outlineLevel="0" collapsed="false">
      <c r="A24" s="15" t="s">
        <v>46</v>
      </c>
      <c r="B24" s="10" t="s">
        <v>47</v>
      </c>
      <c r="C24" s="11" t="n">
        <f aca="false">SUM(C25:C28)</f>
        <v>22912100</v>
      </c>
      <c r="D24" s="11" t="n">
        <f aca="false">SUM(D25:D28)</f>
        <v>0</v>
      </c>
      <c r="E24" s="11" t="n">
        <f aca="false">SUM(E25:E28)</f>
        <v>22912100</v>
      </c>
      <c r="F24" s="11" t="n">
        <f aca="false">SUM(F25:F28)</f>
        <v>0</v>
      </c>
      <c r="G24" s="11" t="n">
        <f aca="false">SUM(G25:G28)</f>
        <v>22912100</v>
      </c>
      <c r="H24" s="11" t="n">
        <f aca="false">SUM(H25:H28)</f>
        <v>-2497200</v>
      </c>
      <c r="I24" s="11" t="n">
        <f aca="false">SUM(I25:I28)</f>
        <v>20414900</v>
      </c>
      <c r="J24" s="11" t="n">
        <f aca="false">SUM(J25:J28)</f>
        <v>14481000</v>
      </c>
      <c r="K24" s="11" t="n">
        <f aca="false">SUM(K25:K28)</f>
        <v>34895900</v>
      </c>
    </row>
    <row r="25" customFormat="false" ht="24" hidden="false" customHeight="false" outlineLevel="0" collapsed="false">
      <c r="A25" s="12" t="s">
        <v>48</v>
      </c>
      <c r="B25" s="13" t="s">
        <v>49</v>
      </c>
      <c r="C25" s="14" t="n">
        <v>200000</v>
      </c>
      <c r="D25" s="14"/>
      <c r="E25" s="14" t="n">
        <f aca="false">C25+D25</f>
        <v>200000</v>
      </c>
      <c r="F25" s="14"/>
      <c r="G25" s="14" t="n">
        <f aca="false">E25+F25</f>
        <v>200000</v>
      </c>
      <c r="H25" s="14"/>
      <c r="I25" s="14" t="n">
        <f aca="false">H25+G25</f>
        <v>200000</v>
      </c>
      <c r="J25" s="14" t="n">
        <v>91000</v>
      </c>
      <c r="K25" s="14" t="n">
        <f aca="false">J25+I25</f>
        <v>291000</v>
      </c>
    </row>
    <row r="26" customFormat="false" ht="84" hidden="false" customHeight="false" outlineLevel="0" collapsed="false">
      <c r="A26" s="12" t="s">
        <v>50</v>
      </c>
      <c r="B26" s="13" t="s">
        <v>51</v>
      </c>
      <c r="C26" s="14" t="n">
        <v>20517000</v>
      </c>
      <c r="D26" s="14"/>
      <c r="E26" s="14" t="n">
        <f aca="false">C26+D26</f>
        <v>20517000</v>
      </c>
      <c r="F26" s="14"/>
      <c r="G26" s="14" t="n">
        <f aca="false">E26+F26</f>
        <v>20517000</v>
      </c>
      <c r="H26" s="14" t="n">
        <v>-4500000</v>
      </c>
      <c r="I26" s="14" t="n">
        <f aca="false">H26+G26</f>
        <v>16017000</v>
      </c>
      <c r="J26" s="14" t="n">
        <v>14390000</v>
      </c>
      <c r="K26" s="14" t="n">
        <f aca="false">J26+I26</f>
        <v>30407000</v>
      </c>
    </row>
    <row r="27" customFormat="false" ht="24" hidden="false" customHeight="false" outlineLevel="0" collapsed="false">
      <c r="A27" s="12" t="s">
        <v>52</v>
      </c>
      <c r="B27" s="13" t="s">
        <v>53</v>
      </c>
      <c r="C27" s="14" t="n">
        <v>95100</v>
      </c>
      <c r="D27" s="14"/>
      <c r="E27" s="14" t="n">
        <f aca="false">C27+D27</f>
        <v>95100</v>
      </c>
      <c r="F27" s="14"/>
      <c r="G27" s="14" t="n">
        <f aca="false">E27+F27</f>
        <v>95100</v>
      </c>
      <c r="H27" s="14" t="n">
        <v>2002800</v>
      </c>
      <c r="I27" s="14" t="n">
        <f aca="false">H27+G27</f>
        <v>2097900</v>
      </c>
      <c r="J27" s="14"/>
      <c r="K27" s="14" t="n">
        <f aca="false">J27+I27</f>
        <v>2097900</v>
      </c>
    </row>
    <row r="28" customFormat="false" ht="84" hidden="false" customHeight="false" outlineLevel="0" collapsed="false">
      <c r="A28" s="12" t="s">
        <v>54</v>
      </c>
      <c r="B28" s="13" t="s">
        <v>55</v>
      </c>
      <c r="C28" s="14" t="n">
        <v>2100000</v>
      </c>
      <c r="D28" s="14"/>
      <c r="E28" s="14" t="n">
        <f aca="false">C28+D28</f>
        <v>2100000</v>
      </c>
      <c r="F28" s="14"/>
      <c r="G28" s="14" t="n">
        <f aca="false">E28+F28</f>
        <v>2100000</v>
      </c>
      <c r="H28" s="14" t="n">
        <v>0</v>
      </c>
      <c r="I28" s="14" t="n">
        <f aca="false">H28+G28</f>
        <v>2100000</v>
      </c>
      <c r="J28" s="14" t="n">
        <v>0</v>
      </c>
      <c r="K28" s="14" t="n">
        <f aca="false">J28+I28</f>
        <v>2100000</v>
      </c>
    </row>
    <row r="29" customFormat="false" ht="30" hidden="false" customHeight="true" outlineLevel="0" collapsed="false">
      <c r="A29" s="15" t="s">
        <v>56</v>
      </c>
      <c r="B29" s="10" t="s">
        <v>57</v>
      </c>
      <c r="C29" s="11" t="n">
        <f aca="false">C30</f>
        <v>4822500</v>
      </c>
      <c r="D29" s="11" t="n">
        <f aca="false">D30</f>
        <v>0</v>
      </c>
      <c r="E29" s="11" t="n">
        <f aca="false">E30</f>
        <v>4822500</v>
      </c>
      <c r="F29" s="11" t="n">
        <f aca="false">F30</f>
        <v>0</v>
      </c>
      <c r="G29" s="11" t="n">
        <f aca="false">G30</f>
        <v>4822500</v>
      </c>
      <c r="H29" s="11" t="n">
        <f aca="false">H30</f>
        <v>2887000</v>
      </c>
      <c r="I29" s="11" t="n">
        <f aca="false">I30</f>
        <v>7709500</v>
      </c>
      <c r="J29" s="11" t="n">
        <f aca="false">J30</f>
        <v>2359331.57</v>
      </c>
      <c r="K29" s="11" t="n">
        <f aca="false">K30</f>
        <v>10068831.57</v>
      </c>
    </row>
    <row r="30" customFormat="false" ht="24" hidden="false" customHeight="false" outlineLevel="0" collapsed="false">
      <c r="A30" s="12" t="s">
        <v>58</v>
      </c>
      <c r="B30" s="13" t="s">
        <v>59</v>
      </c>
      <c r="C30" s="14" t="n">
        <v>4822500</v>
      </c>
      <c r="D30" s="14"/>
      <c r="E30" s="14" t="n">
        <f aca="false">C30+D30</f>
        <v>4822500</v>
      </c>
      <c r="F30" s="14"/>
      <c r="G30" s="14" t="n">
        <f aca="false">E30+F30</f>
        <v>4822500</v>
      </c>
      <c r="H30" s="14" t="n">
        <v>2887000</v>
      </c>
      <c r="I30" s="14" t="n">
        <f aca="false">H30+G30</f>
        <v>7709500</v>
      </c>
      <c r="J30" s="14" t="n">
        <v>2359331.57</v>
      </c>
      <c r="K30" s="14" t="n">
        <f aca="false">J30+I30</f>
        <v>10068831.57</v>
      </c>
    </row>
    <row r="31" customFormat="false" ht="36" hidden="false" customHeight="false" outlineLevel="0" collapsed="false">
      <c r="A31" s="15" t="s">
        <v>60</v>
      </c>
      <c r="B31" s="10" t="s">
        <v>61</v>
      </c>
      <c r="C31" s="11" t="n">
        <f aca="false">C32+C33</f>
        <v>8522500</v>
      </c>
      <c r="D31" s="11" t="n">
        <f aca="false">D32+D33</f>
        <v>0</v>
      </c>
      <c r="E31" s="11" t="n">
        <f aca="false">E32+E33</f>
        <v>8522500</v>
      </c>
      <c r="F31" s="11" t="n">
        <f aca="false">F32+F33</f>
        <v>4677736.03</v>
      </c>
      <c r="G31" s="11" t="n">
        <f aca="false">G32+G33</f>
        <v>13200236.03</v>
      </c>
      <c r="H31" s="11" t="n">
        <f aca="false">H32+H33</f>
        <v>-1520807.98</v>
      </c>
      <c r="I31" s="11" t="n">
        <f aca="false">I32+I33</f>
        <v>11679428.05</v>
      </c>
      <c r="J31" s="11" t="n">
        <f aca="false">J32+J33</f>
        <v>-1181394.05</v>
      </c>
      <c r="K31" s="11" t="n">
        <f aca="false">K32+K33</f>
        <v>10498034</v>
      </c>
    </row>
    <row r="32" customFormat="false" ht="15.75" hidden="false" customHeight="false" outlineLevel="0" collapsed="false">
      <c r="A32" s="12" t="s">
        <v>62</v>
      </c>
      <c r="B32" s="13" t="s">
        <v>63</v>
      </c>
      <c r="C32" s="14" t="n">
        <v>8522500</v>
      </c>
      <c r="D32" s="14"/>
      <c r="E32" s="14" t="n">
        <f aca="false">C32+D32</f>
        <v>8522500</v>
      </c>
      <c r="F32" s="14" t="n">
        <v>0</v>
      </c>
      <c r="G32" s="14" t="n">
        <f aca="false">E32+F32</f>
        <v>8522500</v>
      </c>
      <c r="H32" s="14" t="n">
        <v>-2352000</v>
      </c>
      <c r="I32" s="14" t="n">
        <f aca="false">H32+G32</f>
        <v>6170500</v>
      </c>
      <c r="J32" s="14" t="n">
        <v>-1370500</v>
      </c>
      <c r="K32" s="14" t="n">
        <f aca="false">J32+I32</f>
        <v>4800000</v>
      </c>
    </row>
    <row r="33" customFormat="false" ht="19.5" hidden="false" customHeight="true" outlineLevel="0" collapsed="false">
      <c r="A33" s="12" t="s">
        <v>64</v>
      </c>
      <c r="B33" s="13" t="s">
        <v>65</v>
      </c>
      <c r="C33" s="14" t="n">
        <v>0</v>
      </c>
      <c r="D33" s="14"/>
      <c r="E33" s="14" t="n">
        <f aca="false">C33+D33</f>
        <v>0</v>
      </c>
      <c r="F33" s="14" t="n">
        <v>4677736.03</v>
      </c>
      <c r="G33" s="14" t="n">
        <f aca="false">E33+F33</f>
        <v>4677736.03</v>
      </c>
      <c r="H33" s="14" t="n">
        <v>831192.02</v>
      </c>
      <c r="I33" s="14" t="n">
        <f aca="false">H33+G33</f>
        <v>5508928.05</v>
      </c>
      <c r="J33" s="14" t="n">
        <v>189105.95</v>
      </c>
      <c r="K33" s="14" t="n">
        <f aca="false">J33+I33</f>
        <v>5698034</v>
      </c>
    </row>
    <row r="34" customFormat="false" ht="36" hidden="false" customHeight="false" outlineLevel="0" collapsed="false">
      <c r="A34" s="15" t="s">
        <v>66</v>
      </c>
      <c r="B34" s="10" t="s">
        <v>67</v>
      </c>
      <c r="C34" s="11" t="n">
        <f aca="false">C35+C36+C37</f>
        <v>26690000</v>
      </c>
      <c r="D34" s="11" t="n">
        <f aca="false">D35+D36+D37</f>
        <v>0</v>
      </c>
      <c r="E34" s="11" t="n">
        <f aca="false">E35+E36+E37</f>
        <v>26690000</v>
      </c>
      <c r="F34" s="11" t="n">
        <f aca="false">F35+F36+F37</f>
        <v>0</v>
      </c>
      <c r="G34" s="11" t="n">
        <f aca="false">G35+G36+G37</f>
        <v>26690000</v>
      </c>
      <c r="H34" s="11" t="n">
        <f aca="false">H35+H36+H37</f>
        <v>11347000</v>
      </c>
      <c r="I34" s="11" t="n">
        <f aca="false">I35+I36+I37</f>
        <v>38037000</v>
      </c>
      <c r="J34" s="11" t="n">
        <f aca="false">J35+J36+J37</f>
        <v>17656587.65</v>
      </c>
      <c r="K34" s="11" t="n">
        <f aca="false">K35+K36+K37</f>
        <v>55693587.65</v>
      </c>
    </row>
    <row r="35" customFormat="false" ht="15.75" hidden="false" customHeight="false" outlineLevel="0" collapsed="false">
      <c r="A35" s="12" t="s">
        <v>68</v>
      </c>
      <c r="B35" s="13" t="s">
        <v>69</v>
      </c>
      <c r="C35" s="14" t="n">
        <v>25725000</v>
      </c>
      <c r="D35" s="14"/>
      <c r="E35" s="14" t="n">
        <f aca="false">C35+D35</f>
        <v>25725000</v>
      </c>
      <c r="F35" s="14" t="n">
        <v>0</v>
      </c>
      <c r="G35" s="14" t="n">
        <f aca="false">E35+F35</f>
        <v>25725000</v>
      </c>
      <c r="H35" s="14" t="n">
        <v>6500000</v>
      </c>
      <c r="I35" s="14" t="n">
        <f aca="false">H35+G35</f>
        <v>32225000</v>
      </c>
      <c r="J35" s="14" t="n">
        <v>15943000</v>
      </c>
      <c r="K35" s="14" t="n">
        <f aca="false">J35+I35</f>
        <v>48168000</v>
      </c>
    </row>
    <row r="36" customFormat="false" ht="84" hidden="false" customHeight="false" outlineLevel="0" collapsed="false">
      <c r="A36" s="12" t="s">
        <v>70</v>
      </c>
      <c r="B36" s="13" t="s">
        <v>71</v>
      </c>
      <c r="C36" s="14" t="n">
        <v>500000</v>
      </c>
      <c r="D36" s="14"/>
      <c r="E36" s="14" t="n">
        <f aca="false">C36+D36</f>
        <v>500000</v>
      </c>
      <c r="F36" s="14" t="n">
        <v>0</v>
      </c>
      <c r="G36" s="14" t="n">
        <f aca="false">E36+F36</f>
        <v>500000</v>
      </c>
      <c r="H36" s="14" t="n">
        <v>4847000</v>
      </c>
      <c r="I36" s="14" t="n">
        <f aca="false">H36+G36</f>
        <v>5347000</v>
      </c>
      <c r="J36" s="14" t="n">
        <v>1347563</v>
      </c>
      <c r="K36" s="14" t="n">
        <f aca="false">J36+I36</f>
        <v>6694563</v>
      </c>
    </row>
    <row r="37" customFormat="false" ht="36" hidden="false" customHeight="false" outlineLevel="0" collapsed="false">
      <c r="A37" s="12" t="s">
        <v>72</v>
      </c>
      <c r="B37" s="13" t="s">
        <v>73</v>
      </c>
      <c r="C37" s="14" t="n">
        <v>465000</v>
      </c>
      <c r="D37" s="14"/>
      <c r="E37" s="14" t="n">
        <f aca="false">C37+D37</f>
        <v>465000</v>
      </c>
      <c r="F37" s="14"/>
      <c r="G37" s="14" t="n">
        <f aca="false">E37+F37</f>
        <v>465000</v>
      </c>
      <c r="H37" s="14"/>
      <c r="I37" s="14" t="n">
        <f aca="false">H37+G37</f>
        <v>465000</v>
      </c>
      <c r="J37" s="14" t="n">
        <v>366024.65</v>
      </c>
      <c r="K37" s="14" t="n">
        <f aca="false">J37+I37</f>
        <v>831024.65</v>
      </c>
    </row>
    <row r="38" customFormat="false" ht="24" hidden="false" customHeight="false" outlineLevel="0" collapsed="false">
      <c r="A38" s="15" t="s">
        <v>74</v>
      </c>
      <c r="B38" s="10" t="s">
        <v>75</v>
      </c>
      <c r="C38" s="11" t="n">
        <f aca="false">SUM(C39:C42)</f>
        <v>0</v>
      </c>
      <c r="D38" s="11" t="n">
        <f aca="false">SUM(D39:D42)</f>
        <v>0</v>
      </c>
      <c r="E38" s="11" t="n">
        <f aca="false">SUM(E39:E42)</f>
        <v>0</v>
      </c>
      <c r="F38" s="11" t="n">
        <f aca="false">SUM(F39:F42)</f>
        <v>0</v>
      </c>
      <c r="G38" s="11" t="n">
        <f aca="false">SUM(G39:G42)</f>
        <v>0</v>
      </c>
      <c r="H38" s="11" t="n">
        <f aca="false">SUM(H39:H42)</f>
        <v>5197200</v>
      </c>
      <c r="I38" s="11" t="n">
        <f aca="false">SUM(I39:I42)</f>
        <v>5197200</v>
      </c>
      <c r="J38" s="11" t="n">
        <f aca="false">SUM(J39:J42)</f>
        <v>3129349.97</v>
      </c>
      <c r="K38" s="11" t="n">
        <f aca="false">SUM(K39:K42)</f>
        <v>8326549.97</v>
      </c>
    </row>
    <row r="39" customFormat="false" ht="36" hidden="false" customHeight="false" outlineLevel="0" collapsed="false">
      <c r="A39" s="12" t="s">
        <v>76</v>
      </c>
      <c r="B39" s="13" t="s">
        <v>77</v>
      </c>
      <c r="C39" s="14" t="n">
        <v>0</v>
      </c>
      <c r="D39" s="14"/>
      <c r="E39" s="14" t="n">
        <f aca="false">C39+D39</f>
        <v>0</v>
      </c>
      <c r="F39" s="14" t="n">
        <v>0</v>
      </c>
      <c r="G39" s="14" t="n">
        <f aca="false">E39+F39</f>
        <v>0</v>
      </c>
      <c r="H39" s="14" t="n">
        <v>2091700</v>
      </c>
      <c r="I39" s="14" t="n">
        <f aca="false">H39+G39</f>
        <v>2091700</v>
      </c>
      <c r="J39" s="14" t="n">
        <v>1746640.83</v>
      </c>
      <c r="K39" s="14" t="n">
        <f aca="false">J39+I39</f>
        <v>3838340.83</v>
      </c>
    </row>
    <row r="40" customFormat="false" ht="36" hidden="false" customHeight="false" outlineLevel="0" collapsed="false">
      <c r="A40" s="12" t="s">
        <v>78</v>
      </c>
      <c r="B40" s="13" t="s">
        <v>79</v>
      </c>
      <c r="C40" s="14" t="n">
        <v>0</v>
      </c>
      <c r="D40" s="14"/>
      <c r="E40" s="14" t="n">
        <f aca="false">C40+D40</f>
        <v>0</v>
      </c>
      <c r="F40" s="14" t="n">
        <v>0</v>
      </c>
      <c r="G40" s="14" t="n">
        <f aca="false">E40+F40</f>
        <v>0</v>
      </c>
      <c r="H40" s="14" t="n">
        <v>60000</v>
      </c>
      <c r="I40" s="14" t="n">
        <f aca="false">H40+G40</f>
        <v>60000</v>
      </c>
      <c r="J40" s="14" t="n">
        <v>36000</v>
      </c>
      <c r="K40" s="14" t="n">
        <f aca="false">J40+I40</f>
        <v>96000</v>
      </c>
    </row>
    <row r="41" customFormat="false" ht="108" hidden="false" customHeight="false" outlineLevel="0" collapsed="false">
      <c r="A41" s="12" t="s">
        <v>80</v>
      </c>
      <c r="B41" s="13" t="s">
        <v>81</v>
      </c>
      <c r="C41" s="14" t="n">
        <v>0</v>
      </c>
      <c r="D41" s="14"/>
      <c r="E41" s="14" t="n">
        <f aca="false">C41+D41</f>
        <v>0</v>
      </c>
      <c r="F41" s="14" t="n">
        <v>0</v>
      </c>
      <c r="G41" s="14" t="n">
        <f aca="false">E41+F41</f>
        <v>0</v>
      </c>
      <c r="H41" s="14" t="n">
        <v>66600</v>
      </c>
      <c r="I41" s="14" t="n">
        <f aca="false">H41+G41</f>
        <v>66600</v>
      </c>
      <c r="J41" s="14" t="n">
        <v>295520.41</v>
      </c>
      <c r="K41" s="14" t="n">
        <f aca="false">J41+I41</f>
        <v>362120.41</v>
      </c>
    </row>
    <row r="42" customFormat="false" ht="24" hidden="false" customHeight="false" outlineLevel="0" collapsed="false">
      <c r="A42" s="12" t="s">
        <v>82</v>
      </c>
      <c r="B42" s="13" t="s">
        <v>83</v>
      </c>
      <c r="C42" s="14" t="n">
        <v>0</v>
      </c>
      <c r="D42" s="14"/>
      <c r="E42" s="14" t="n">
        <f aca="false">C42+D42</f>
        <v>0</v>
      </c>
      <c r="F42" s="14" t="n">
        <v>0</v>
      </c>
      <c r="G42" s="14" t="n">
        <f aca="false">E42+F42</f>
        <v>0</v>
      </c>
      <c r="H42" s="14" t="n">
        <v>2978900</v>
      </c>
      <c r="I42" s="14" t="n">
        <f aca="false">H42+G42</f>
        <v>2978900</v>
      </c>
      <c r="J42" s="14" t="n">
        <v>1051188.73</v>
      </c>
      <c r="K42" s="14" t="n">
        <f aca="false">J42+I42</f>
        <v>4030088.73</v>
      </c>
    </row>
    <row r="43" customFormat="false" ht="15.75" hidden="false" customHeight="false" outlineLevel="0" collapsed="false">
      <c r="A43" s="15" t="s">
        <v>84</v>
      </c>
      <c r="B43" s="10" t="s">
        <v>85</v>
      </c>
      <c r="C43" s="11" t="n">
        <f aca="false">C44</f>
        <v>0</v>
      </c>
      <c r="D43" s="11" t="n">
        <f aca="false">D44</f>
        <v>0</v>
      </c>
      <c r="E43" s="11" t="n">
        <f aca="false">E44</f>
        <v>0</v>
      </c>
      <c r="F43" s="11" t="n">
        <f aca="false">F44</f>
        <v>0</v>
      </c>
      <c r="G43" s="11" t="n">
        <f aca="false">G44</f>
        <v>0</v>
      </c>
      <c r="H43" s="11" t="n">
        <f aca="false">H44</f>
        <v>0</v>
      </c>
      <c r="I43" s="11" t="n">
        <f aca="false">I44</f>
        <v>0</v>
      </c>
      <c r="J43" s="11" t="n">
        <f aca="false">J44</f>
        <v>0</v>
      </c>
      <c r="K43" s="11" t="n">
        <f aca="false">K44</f>
        <v>0</v>
      </c>
    </row>
    <row r="44" customFormat="false" ht="15.75" hidden="false" customHeight="false" outlineLevel="0" collapsed="false">
      <c r="A44" s="12" t="s">
        <v>86</v>
      </c>
      <c r="B44" s="13" t="s">
        <v>87</v>
      </c>
      <c r="C44" s="14" t="n">
        <v>0</v>
      </c>
      <c r="D44" s="14"/>
      <c r="E44" s="14" t="n">
        <f aca="false">C44+D44</f>
        <v>0</v>
      </c>
      <c r="F44" s="14"/>
      <c r="G44" s="14" t="n">
        <f aca="false">E44+F44</f>
        <v>0</v>
      </c>
      <c r="H44" s="14" t="n">
        <v>0</v>
      </c>
      <c r="I44" s="14" t="n">
        <f aca="false">H44+G44</f>
        <v>0</v>
      </c>
      <c r="J44" s="14"/>
      <c r="K44" s="14" t="n">
        <f aca="false">J44+I44</f>
        <v>0</v>
      </c>
    </row>
    <row r="45" customFormat="false" ht="15.75" hidden="false" customHeight="false" outlineLevel="0" collapsed="false">
      <c r="A45" s="15" t="s">
        <v>88</v>
      </c>
      <c r="B45" s="10" t="s">
        <v>89</v>
      </c>
      <c r="C45" s="11" t="n">
        <f aca="false">C46+C55+C57</f>
        <v>3556535200</v>
      </c>
      <c r="D45" s="11" t="n">
        <f aca="false">D46+D55+D57</f>
        <v>-23793490.25</v>
      </c>
      <c r="E45" s="11" t="n">
        <f aca="false">E46+E55+E57</f>
        <v>3532741709.75</v>
      </c>
      <c r="F45" s="11" t="n">
        <f aca="false">F46+F55+F57</f>
        <v>-212797616.03</v>
      </c>
      <c r="G45" s="11" t="n">
        <f aca="false">G46+G55+G57</f>
        <v>3319943957.82</v>
      </c>
      <c r="H45" s="11" t="n">
        <f aca="false">H46+H55+H57</f>
        <v>-111234240</v>
      </c>
      <c r="I45" s="11" t="n">
        <f aca="false">I46+I55+I57</f>
        <v>3208709717.82</v>
      </c>
      <c r="J45" s="11" t="n">
        <f aca="false">J46+J55+J57</f>
        <v>-196369738.96</v>
      </c>
      <c r="K45" s="11" t="n">
        <f aca="false">K46+K55+K57</f>
        <v>3012339978.86</v>
      </c>
    </row>
    <row r="46" customFormat="false" ht="36" hidden="false" customHeight="false" outlineLevel="0" collapsed="false">
      <c r="A46" s="15" t="s">
        <v>90</v>
      </c>
      <c r="B46" s="10" t="s">
        <v>91</v>
      </c>
      <c r="C46" s="11" t="n">
        <f aca="false">C47+C52+C53+C54</f>
        <v>3556535200</v>
      </c>
      <c r="D46" s="11" t="n">
        <f aca="false">D47+D52+D53+D54</f>
        <v>-42374359.57</v>
      </c>
      <c r="E46" s="11" t="n">
        <f aca="false">E47+E52+E53+E54</f>
        <v>3514160840.43</v>
      </c>
      <c r="F46" s="11" t="n">
        <f aca="false">F47+F52+F53+F54</f>
        <v>-218069880</v>
      </c>
      <c r="G46" s="11" t="n">
        <f aca="false">G47+G52+G53+G54</f>
        <v>3296090824.53</v>
      </c>
      <c r="H46" s="11" t="n">
        <f aca="false">H47+H52+H53+H54</f>
        <v>-116131463.95</v>
      </c>
      <c r="I46" s="11" t="n">
        <f aca="false">I47+I52+I53+I54</f>
        <v>3179959360.58</v>
      </c>
      <c r="J46" s="11" t="n">
        <f aca="false">J47+J52+J53+J54</f>
        <v>-197239512.51</v>
      </c>
      <c r="K46" s="11" t="n">
        <f aca="false">K47+K52+K53+K54</f>
        <v>2982719848.07</v>
      </c>
    </row>
    <row r="47" customFormat="false" ht="24" hidden="false" customHeight="false" outlineLevel="0" collapsed="false">
      <c r="A47" s="12" t="s">
        <v>92</v>
      </c>
      <c r="B47" s="13" t="s">
        <v>93</v>
      </c>
      <c r="C47" s="14" t="n">
        <f aca="false">C48+C49+C51+C50</f>
        <v>488156500</v>
      </c>
      <c r="D47" s="14" t="n">
        <f aca="false">D48+D49+D51+D50</f>
        <v>0</v>
      </c>
      <c r="E47" s="14" t="n">
        <f aca="false">E48+E49+E51+E50</f>
        <v>488156500</v>
      </c>
      <c r="F47" s="14" t="n">
        <f aca="false">F48+F49+F51+F50</f>
        <v>9672800</v>
      </c>
      <c r="G47" s="14" t="n">
        <f aca="false">G48+G49+G51+G50</f>
        <v>497829300</v>
      </c>
      <c r="H47" s="14" t="n">
        <f aca="false">H48+H49+H51+H50</f>
        <v>27957000</v>
      </c>
      <c r="I47" s="14" t="n">
        <f aca="false">I48+I49+I51+I50</f>
        <v>525786300</v>
      </c>
      <c r="J47" s="14" t="n">
        <f aca="false">J48+J49+J51+J50</f>
        <v>7789800</v>
      </c>
      <c r="K47" s="14" t="n">
        <f aca="false">K48+K49+K51+K50</f>
        <v>533576100</v>
      </c>
    </row>
    <row r="48" customFormat="false" ht="24" hidden="false" customHeight="false" outlineLevel="0" collapsed="false">
      <c r="A48" s="12" t="s">
        <v>94</v>
      </c>
      <c r="B48" s="13" t="s">
        <v>95</v>
      </c>
      <c r="C48" s="14" t="n">
        <v>477325000</v>
      </c>
      <c r="D48" s="14"/>
      <c r="E48" s="14" t="n">
        <f aca="false">C48+D48</f>
        <v>477325000</v>
      </c>
      <c r="F48" s="14"/>
      <c r="G48" s="14" t="n">
        <f aca="false">E48+F48</f>
        <v>477325000</v>
      </c>
      <c r="H48" s="14"/>
      <c r="I48" s="14" t="n">
        <f aca="false">H48+G48</f>
        <v>477325000</v>
      </c>
      <c r="J48" s="14"/>
      <c r="K48" s="14" t="n">
        <f aca="false">J48+I48</f>
        <v>477325000</v>
      </c>
    </row>
    <row r="49" customFormat="false" ht="24" hidden="false" customHeight="false" outlineLevel="0" collapsed="false">
      <c r="A49" s="12" t="s">
        <v>96</v>
      </c>
      <c r="B49" s="13" t="s">
        <v>97</v>
      </c>
      <c r="C49" s="14" t="n">
        <v>10831500</v>
      </c>
      <c r="D49" s="14"/>
      <c r="E49" s="14" t="n">
        <f aca="false">C49+D49</f>
        <v>10831500</v>
      </c>
      <c r="F49" s="14" t="n">
        <v>9672800</v>
      </c>
      <c r="G49" s="14" t="n">
        <f aca="false">E49+F49</f>
        <v>20504300</v>
      </c>
      <c r="H49" s="14" t="n">
        <v>20379500</v>
      </c>
      <c r="I49" s="14" t="n">
        <f aca="false">H49+G49</f>
        <v>40883800</v>
      </c>
      <c r="J49" s="14" t="n">
        <v>3391800</v>
      </c>
      <c r="K49" s="14" t="n">
        <f aca="false">J49+I49</f>
        <v>44275600</v>
      </c>
    </row>
    <row r="50" customFormat="false" ht="96" hidden="false" customHeight="false" outlineLevel="0" collapsed="false">
      <c r="A50" s="12" t="s">
        <v>98</v>
      </c>
      <c r="B50" s="13" t="s">
        <v>99</v>
      </c>
      <c r="C50" s="14" t="n">
        <v>0</v>
      </c>
      <c r="D50" s="14"/>
      <c r="E50" s="14" t="n">
        <f aca="false">C50+D50</f>
        <v>0</v>
      </c>
      <c r="F50" s="14"/>
      <c r="G50" s="14" t="n">
        <f aca="false">E50+F50</f>
        <v>0</v>
      </c>
      <c r="H50" s="14" t="n">
        <v>544500</v>
      </c>
      <c r="I50" s="14" t="n">
        <f aca="false">H50+G50</f>
        <v>544500</v>
      </c>
      <c r="J50" s="14"/>
      <c r="K50" s="14" t="n">
        <f aca="false">J50+I50</f>
        <v>544500</v>
      </c>
    </row>
    <row r="51" customFormat="false" ht="15.75" hidden="false" customHeight="false" outlineLevel="0" collapsed="false">
      <c r="A51" s="12" t="s">
        <v>100</v>
      </c>
      <c r="B51" s="13" t="s">
        <v>101</v>
      </c>
      <c r="C51" s="14" t="n">
        <v>0</v>
      </c>
      <c r="D51" s="14"/>
      <c r="E51" s="14" t="n">
        <f aca="false">C51+D51</f>
        <v>0</v>
      </c>
      <c r="F51" s="14"/>
      <c r="G51" s="14" t="n">
        <f aca="false">E51+F51</f>
        <v>0</v>
      </c>
      <c r="H51" s="14" t="n">
        <v>7033000</v>
      </c>
      <c r="I51" s="14" t="n">
        <f aca="false">H51+G51</f>
        <v>7033000</v>
      </c>
      <c r="J51" s="14" t="n">
        <v>4398000</v>
      </c>
      <c r="K51" s="14" t="n">
        <f aca="false">J51+I51</f>
        <v>11431000</v>
      </c>
    </row>
    <row r="52" customFormat="false" ht="36" hidden="false" customHeight="false" outlineLevel="0" collapsed="false">
      <c r="A52" s="12" t="s">
        <v>102</v>
      </c>
      <c r="B52" s="13" t="s">
        <v>103</v>
      </c>
      <c r="C52" s="14" t="n">
        <v>1477180700</v>
      </c>
      <c r="D52" s="14" t="n">
        <v>-43344904</v>
      </c>
      <c r="E52" s="14" t="n">
        <f aca="false">C52+D52</f>
        <v>1433835796</v>
      </c>
      <c r="F52" s="14" t="n">
        <v>-331900600</v>
      </c>
      <c r="G52" s="14" t="n">
        <v>1101935060.1</v>
      </c>
      <c r="H52" s="14" t="n">
        <v>-143343363.95</v>
      </c>
      <c r="I52" s="14" t="n">
        <f aca="false">H52+G52</f>
        <v>958591696.15</v>
      </c>
      <c r="J52" s="14" t="n">
        <v>-190186500</v>
      </c>
      <c r="K52" s="14" t="n">
        <f aca="false">J52+I52</f>
        <v>768405196.15</v>
      </c>
    </row>
    <row r="53" customFormat="false" ht="24" hidden="false" customHeight="false" outlineLevel="0" collapsed="false">
      <c r="A53" s="12" t="s">
        <v>104</v>
      </c>
      <c r="B53" s="13" t="s">
        <v>105</v>
      </c>
      <c r="C53" s="14" t="n">
        <v>1435195600</v>
      </c>
      <c r="D53" s="14"/>
      <c r="E53" s="14" t="n">
        <f aca="false">C53+D53</f>
        <v>1435195600</v>
      </c>
      <c r="F53" s="14" t="n">
        <v>33951120</v>
      </c>
      <c r="G53" s="14" t="n">
        <f aca="false">E53+F53</f>
        <v>1469146720</v>
      </c>
      <c r="H53" s="14" t="n">
        <v>-1835100</v>
      </c>
      <c r="I53" s="14" t="n">
        <f aca="false">H53+G53</f>
        <v>1467311620</v>
      </c>
      <c r="J53" s="14" t="n">
        <v>-64707020</v>
      </c>
      <c r="K53" s="14" t="n">
        <f aca="false">J53+I53</f>
        <v>1402604600</v>
      </c>
    </row>
    <row r="54" customFormat="false" ht="15.75" hidden="false" customHeight="false" outlineLevel="0" collapsed="false">
      <c r="A54" s="12" t="s">
        <v>106</v>
      </c>
      <c r="B54" s="13" t="s">
        <v>107</v>
      </c>
      <c r="C54" s="14" t="n">
        <v>156002400</v>
      </c>
      <c r="D54" s="14" t="n">
        <v>970544.43</v>
      </c>
      <c r="E54" s="14" t="n">
        <f aca="false">C54+D54</f>
        <v>156972944.43</v>
      </c>
      <c r="F54" s="14" t="n">
        <v>70206800</v>
      </c>
      <c r="G54" s="14" t="n">
        <f aca="false">E54+F54</f>
        <v>227179744.43</v>
      </c>
      <c r="H54" s="14" t="n">
        <v>1090000</v>
      </c>
      <c r="I54" s="14" t="n">
        <f aca="false">H54+G54</f>
        <v>228269744.43</v>
      </c>
      <c r="J54" s="14" t="n">
        <v>49864207.49</v>
      </c>
      <c r="K54" s="14" t="n">
        <f aca="false">J54+I54</f>
        <v>278133951.92</v>
      </c>
    </row>
    <row r="55" customFormat="false" ht="23.25" hidden="false" customHeight="true" outlineLevel="0" collapsed="false">
      <c r="A55" s="15" t="s">
        <v>108</v>
      </c>
      <c r="B55" s="10" t="s">
        <v>109</v>
      </c>
      <c r="C55" s="11" t="n">
        <f aca="false">C56</f>
        <v>0</v>
      </c>
      <c r="D55" s="11" t="n">
        <f aca="false">D56</f>
        <v>21000000</v>
      </c>
      <c r="E55" s="11" t="n">
        <f aca="false">E56</f>
        <v>21000000</v>
      </c>
      <c r="F55" s="11" t="n">
        <f aca="false">F56</f>
        <v>9950000</v>
      </c>
      <c r="G55" s="11" t="n">
        <f aca="false">G56</f>
        <v>30950000</v>
      </c>
      <c r="H55" s="11" t="n">
        <f aca="false">H56</f>
        <v>11100000</v>
      </c>
      <c r="I55" s="11" t="n">
        <f aca="false">I56</f>
        <v>42050000</v>
      </c>
      <c r="J55" s="11" t="n">
        <f aca="false">J56</f>
        <v>1203337</v>
      </c>
      <c r="K55" s="11" t="n">
        <f aca="false">K56</f>
        <v>43253337</v>
      </c>
    </row>
    <row r="56" customFormat="false" ht="24" hidden="false" customHeight="false" outlineLevel="0" collapsed="false">
      <c r="A56" s="12" t="s">
        <v>110</v>
      </c>
      <c r="B56" s="13" t="s">
        <v>111</v>
      </c>
      <c r="C56" s="14" t="n">
        <v>0</v>
      </c>
      <c r="D56" s="14" t="n">
        <v>21000000</v>
      </c>
      <c r="E56" s="14" t="n">
        <f aca="false">C56+D56</f>
        <v>21000000</v>
      </c>
      <c r="F56" s="14" t="n">
        <v>9950000</v>
      </c>
      <c r="G56" s="14" t="n">
        <f aca="false">E56+F56</f>
        <v>30950000</v>
      </c>
      <c r="H56" s="14" t="n">
        <v>11100000</v>
      </c>
      <c r="I56" s="14" t="n">
        <f aca="false">H56+G56</f>
        <v>42050000</v>
      </c>
      <c r="J56" s="14" t="n">
        <v>1203337</v>
      </c>
      <c r="K56" s="14" t="n">
        <f aca="false">J56+I56</f>
        <v>43253337</v>
      </c>
    </row>
    <row r="57" customFormat="false" ht="51.75" hidden="false" customHeight="true" outlineLevel="0" collapsed="false">
      <c r="A57" s="15" t="s">
        <v>112</v>
      </c>
      <c r="B57" s="10" t="s">
        <v>113</v>
      </c>
      <c r="C57" s="11" t="n">
        <f aca="false">C58</f>
        <v>0</v>
      </c>
      <c r="D57" s="11" t="n">
        <f aca="false">D58</f>
        <v>-2419130.68</v>
      </c>
      <c r="E57" s="11" t="n">
        <f aca="false">E58</f>
        <v>-2419130.68</v>
      </c>
      <c r="F57" s="11" t="n">
        <f aca="false">F58</f>
        <v>-4677736.03</v>
      </c>
      <c r="G57" s="11" t="n">
        <f aca="false">G58</f>
        <v>-7096866.71</v>
      </c>
      <c r="H57" s="11" t="n">
        <f aca="false">H58</f>
        <v>-6202776.05</v>
      </c>
      <c r="I57" s="11" t="n">
        <f aca="false">I58</f>
        <v>-13299642.76</v>
      </c>
      <c r="J57" s="11" t="n">
        <f aca="false">J58</f>
        <v>-333563.45</v>
      </c>
      <c r="K57" s="11" t="n">
        <f aca="false">K58</f>
        <v>-13633206.21</v>
      </c>
    </row>
    <row r="58" customFormat="false" ht="48" hidden="false" customHeight="false" outlineLevel="0" collapsed="false">
      <c r="A58" s="12" t="s">
        <v>114</v>
      </c>
      <c r="B58" s="13" t="s">
        <v>115</v>
      </c>
      <c r="C58" s="14" t="n">
        <v>0</v>
      </c>
      <c r="D58" s="14" t="n">
        <v>-2419130.68</v>
      </c>
      <c r="E58" s="14" t="n">
        <f aca="false">C58+D58</f>
        <v>-2419130.68</v>
      </c>
      <c r="F58" s="14" t="n">
        <v>-4677736.03</v>
      </c>
      <c r="G58" s="14" t="n">
        <f aca="false">E58+F58</f>
        <v>-7096866.71</v>
      </c>
      <c r="H58" s="14" t="n">
        <v>-6202776.05</v>
      </c>
      <c r="I58" s="14" t="n">
        <f aca="false">H58+G58</f>
        <v>-13299642.76</v>
      </c>
      <c r="J58" s="14" t="n">
        <v>-333563.45</v>
      </c>
      <c r="K58" s="14" t="n">
        <f aca="false">J58+I58</f>
        <v>-13633206.21</v>
      </c>
    </row>
    <row r="61" customFormat="false" ht="15" hidden="false" customHeight="true" outlineLevel="0" collapsed="false">
      <c r="A61" s="17" t="s">
        <v>116</v>
      </c>
      <c r="B61" s="17"/>
      <c r="C61" s="17"/>
      <c r="D61" s="17"/>
      <c r="E61" s="17"/>
      <c r="F61" s="17"/>
      <c r="G61" s="17"/>
      <c r="H61" s="17"/>
      <c r="I61" s="17"/>
      <c r="J61" s="17"/>
      <c r="K61" s="17"/>
    </row>
    <row r="68" customFormat="false" ht="15" hidden="false" customHeight="false" outlineLevel="0" collapsed="false"/>
  </sheetData>
  <mergeCells count="13"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A61:K61"/>
  </mergeCells>
  <printOptions headings="false" gridLines="false" gridLinesSet="true" horizontalCentered="false" verticalCentered="false"/>
  <pageMargins left="0.236111111111111" right="0.236111111111111" top="0.747916666666667" bottom="0.747916666666667" header="0.511805555555555" footer="0.511805555555555"/>
  <pageSetup paperSize="9" scale="59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10" zoomScalePageLayoutView="100" workbookViewId="0">
      <pane xSplit="2" ySplit="5" topLeftCell="C6" activePane="bottomRight" state="frozen"/>
      <selection pane="topLeft" activeCell="A1" activeCellId="0" sqref="A1"/>
      <selection pane="topRight" activeCell="C1" activeCellId="0" sqref="C1"/>
      <selection pane="bottomLeft" activeCell="A6" activeCellId="0" sqref="A6"/>
      <selection pane="bottomRight" activeCell="A6" activeCellId="0" sqref="A6"/>
    </sheetView>
  </sheetViews>
  <sheetFormatPr defaultColWidth="8.875" defaultRowHeight="12.75" zeroHeight="false" outlineLevelRow="0" outlineLevelCol="0"/>
  <cols>
    <col collapsed="false" customWidth="true" hidden="false" outlineLevel="0" max="1" min="1" style="18" width="27.42"/>
    <col collapsed="false" customWidth="true" hidden="false" outlineLevel="0" max="2" min="2" style="18" width="6.88"/>
    <col collapsed="false" customWidth="true" hidden="false" outlineLevel="0" max="3" min="3" style="19" width="16"/>
    <col collapsed="false" customWidth="true" hidden="false" outlineLevel="0" max="4" min="4" style="19" width="16.71"/>
    <col collapsed="false" customWidth="true" hidden="false" outlineLevel="0" max="5" min="5" style="19" width="16"/>
    <col collapsed="false" customWidth="true" hidden="false" outlineLevel="0" max="6" min="6" style="19" width="16.71"/>
    <col collapsed="false" customWidth="true" hidden="false" outlineLevel="0" max="11" min="7" style="19" width="16"/>
    <col collapsed="false" customWidth="false" hidden="false" outlineLevel="0" max="12" min="12" style="18" width="8.86"/>
    <col collapsed="false" customWidth="true" hidden="false" outlineLevel="0" max="13" min="13" style="18" width="14.01"/>
    <col collapsed="false" customWidth="false" hidden="false" outlineLevel="0" max="1024" min="14" style="18" width="8.86"/>
  </cols>
  <sheetData>
    <row r="1" customFormat="false" ht="38.8" hidden="false" customHeight="true" outlineLevel="0" collapsed="false">
      <c r="A1" s="20" t="s">
        <v>117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customFormat="false" ht="12.75" hidden="false" customHeight="false" outlineLevel="0" collapsed="false">
      <c r="A2" s="19"/>
      <c r="B2" s="19"/>
      <c r="K2" s="21" t="s">
        <v>1</v>
      </c>
    </row>
    <row r="3" customFormat="false" ht="13.15" hidden="false" customHeight="true" outlineLevel="0" collapsed="false">
      <c r="A3" s="22" t="s">
        <v>2</v>
      </c>
      <c r="B3" s="22" t="s">
        <v>118</v>
      </c>
      <c r="C3" s="23" t="s">
        <v>119</v>
      </c>
      <c r="D3" s="22" t="s">
        <v>5</v>
      </c>
      <c r="E3" s="23" t="s">
        <v>120</v>
      </c>
      <c r="F3" s="22" t="s">
        <v>5</v>
      </c>
      <c r="G3" s="23" t="s">
        <v>121</v>
      </c>
      <c r="H3" s="22" t="s">
        <v>5</v>
      </c>
      <c r="I3" s="23" t="s">
        <v>122</v>
      </c>
      <c r="J3" s="22" t="s">
        <v>5</v>
      </c>
      <c r="K3" s="23" t="s">
        <v>123</v>
      </c>
    </row>
    <row r="4" s="19" customFormat="true" ht="96" hidden="false" customHeight="true" outlineLevel="0" collapsed="false">
      <c r="A4" s="22"/>
      <c r="B4" s="22"/>
      <c r="C4" s="23"/>
      <c r="D4" s="22"/>
      <c r="E4" s="23"/>
      <c r="F4" s="22"/>
      <c r="G4" s="23"/>
      <c r="H4" s="22"/>
      <c r="I4" s="23"/>
      <c r="J4" s="22"/>
      <c r="K4" s="23"/>
    </row>
    <row r="5" s="19" customFormat="true" ht="13.15" hidden="false" customHeight="true" outlineLevel="0" collapsed="false">
      <c r="A5" s="24" t="s">
        <v>124</v>
      </c>
      <c r="B5" s="24" t="s">
        <v>125</v>
      </c>
      <c r="C5" s="25" t="n">
        <v>3</v>
      </c>
      <c r="D5" s="25" t="n">
        <v>4</v>
      </c>
      <c r="E5" s="25" t="n">
        <v>5</v>
      </c>
      <c r="F5" s="25" t="n">
        <v>6</v>
      </c>
      <c r="G5" s="25" t="n">
        <v>7</v>
      </c>
      <c r="H5" s="25" t="n">
        <v>8</v>
      </c>
      <c r="I5" s="25" t="n">
        <v>9</v>
      </c>
      <c r="J5" s="25" t="n">
        <v>10</v>
      </c>
      <c r="K5" s="25" t="n">
        <v>11</v>
      </c>
    </row>
    <row r="6" customFormat="false" ht="18" hidden="false" customHeight="true" outlineLevel="0" collapsed="false">
      <c r="A6" s="26" t="s">
        <v>126</v>
      </c>
      <c r="B6" s="27"/>
      <c r="C6" s="28" t="n">
        <f aca="false">C7+C17+C21+C26+C33+C38+C40+C46+C52+C57+C60+C62+C64+C49</f>
        <v>4298869200</v>
      </c>
      <c r="D6" s="28" t="n">
        <f aca="false">D7+D17+D21+D26+D33+D38+D40+D46+D52+D57+D60+D62+D64+D49</f>
        <v>340745780.6</v>
      </c>
      <c r="E6" s="28" t="n">
        <f aca="false">E7+E17+E21+E26+E33+E38+E40+E46+E52+E57+E60+E62+E64+E49</f>
        <v>4639614980.6</v>
      </c>
      <c r="F6" s="28" t="n">
        <f aca="false">F7+F17+F21+F26+F33+F38+F40+F46+F52+F57+F60+F62+F64+F49</f>
        <v>-208120015.9</v>
      </c>
      <c r="G6" s="28" t="n">
        <f aca="false">G7+G17+G21+G26+G33+G38+G40+G46+G52+G57+G60+G62+G64+G49</f>
        <v>4431494964.7</v>
      </c>
      <c r="H6" s="28" t="n">
        <f aca="false">H7+H17+H21+H26+H33+H38+H40+H46+H52+H57+H60+H62+H64+H49</f>
        <v>-90821047.98</v>
      </c>
      <c r="I6" s="28" t="n">
        <f aca="false">I7+I17+I21+I26+I33+I38+I40+I46+I52+I57+I60+I62+I64+I49</f>
        <v>4340673916.72</v>
      </c>
      <c r="J6" s="28" t="n">
        <f aca="false">J7+J17+J21+J26+J33+J38+J40+J46+J52+J57+J60+J62+J64+J49</f>
        <v>-303936695.87</v>
      </c>
      <c r="K6" s="28" t="n">
        <f aca="false">K7+K17+K21+K26+K33+K38+K40+K46+K52+K57+K60+K62+K64+K49</f>
        <v>4036737220.85</v>
      </c>
      <c r="M6" s="29"/>
    </row>
    <row r="7" s="33" customFormat="true" ht="24" hidden="false" customHeight="true" outlineLevel="0" collapsed="false">
      <c r="A7" s="30" t="s">
        <v>127</v>
      </c>
      <c r="B7" s="31" t="s">
        <v>128</v>
      </c>
      <c r="C7" s="32" t="n">
        <f aca="false">C9+C10+C11+C12+C13+C14+C15+C16</f>
        <v>432731600</v>
      </c>
      <c r="D7" s="32" t="n">
        <f aca="false">E7-C7</f>
        <v>11432445.94</v>
      </c>
      <c r="E7" s="32" t="n">
        <f aca="false">E9+E10+E11+E12+E13+E14+E15+E16</f>
        <v>444164045.94</v>
      </c>
      <c r="F7" s="32" t="n">
        <f aca="false">G7-E7</f>
        <v>65656135.58</v>
      </c>
      <c r="G7" s="32" t="n">
        <f aca="false">G9+G10+G11+G12+G13+G14+G15+G16</f>
        <v>509820181.52</v>
      </c>
      <c r="H7" s="32" t="n">
        <f aca="false">H9+H10+H11+H12+H13+H14+H15+H16</f>
        <v>27539933.35</v>
      </c>
      <c r="I7" s="32" t="n">
        <f aca="false">I9+I10+I11+I12+I13+I14+I15+I16</f>
        <v>537360114.87</v>
      </c>
      <c r="J7" s="32" t="n">
        <f aca="false">J9+J10+J11+J12+J13+J14+J15+J16</f>
        <v>-40925933.36</v>
      </c>
      <c r="K7" s="32" t="n">
        <f aca="false">K9+K10+K11+K12+K13+K14+K15+K16</f>
        <v>496434181.51</v>
      </c>
      <c r="M7" s="34"/>
    </row>
    <row r="8" customFormat="false" ht="80.25" hidden="true" customHeight="true" outlineLevel="0" collapsed="false">
      <c r="A8" s="35" t="s">
        <v>129</v>
      </c>
      <c r="B8" s="36" t="s">
        <v>130</v>
      </c>
      <c r="C8" s="37"/>
      <c r="D8" s="37" t="n">
        <f aca="false">E8-C8</f>
        <v>0</v>
      </c>
      <c r="E8" s="37"/>
      <c r="F8" s="37" t="n">
        <f aca="false">G8-E8</f>
        <v>0</v>
      </c>
      <c r="G8" s="37"/>
      <c r="H8" s="37" t="n">
        <f aca="false">I8-G8</f>
        <v>0</v>
      </c>
      <c r="I8" s="37"/>
      <c r="J8" s="32" t="n">
        <f aca="false">K8-I8</f>
        <v>0</v>
      </c>
      <c r="K8" s="37"/>
    </row>
    <row r="9" customFormat="false" ht="49.95" hidden="false" customHeight="true" outlineLevel="0" collapsed="false">
      <c r="A9" s="35" t="s">
        <v>131</v>
      </c>
      <c r="B9" s="36" t="s">
        <v>132</v>
      </c>
      <c r="C9" s="37" t="n">
        <v>7398200</v>
      </c>
      <c r="D9" s="37" t="n">
        <f aca="false">E9-C9</f>
        <v>287142.32</v>
      </c>
      <c r="E9" s="37" t="n">
        <v>7685342.32</v>
      </c>
      <c r="F9" s="37" t="n">
        <f aca="false">G9-E9</f>
        <v>0</v>
      </c>
      <c r="G9" s="37" t="n">
        <v>7685342.32</v>
      </c>
      <c r="H9" s="37" t="n">
        <f aca="false">I9-G9</f>
        <v>2671223.55</v>
      </c>
      <c r="I9" s="37" t="n">
        <v>10356565.87</v>
      </c>
      <c r="J9" s="37" t="n">
        <f aca="false">K9-I9</f>
        <v>0</v>
      </c>
      <c r="K9" s="37" t="n">
        <v>10356565.87</v>
      </c>
      <c r="M9" s="29"/>
    </row>
    <row r="10" customFormat="false" ht="73.1" hidden="false" customHeight="true" outlineLevel="0" collapsed="false">
      <c r="A10" s="35" t="s">
        <v>133</v>
      </c>
      <c r="B10" s="36" t="s">
        <v>134</v>
      </c>
      <c r="C10" s="37" t="n">
        <v>101100</v>
      </c>
      <c r="D10" s="37" t="n">
        <f aca="false">E10-C10</f>
        <v>81280</v>
      </c>
      <c r="E10" s="37" t="n">
        <v>182380</v>
      </c>
      <c r="F10" s="37" t="n">
        <f aca="false">G10-E10</f>
        <v>-7000</v>
      </c>
      <c r="G10" s="37" t="n">
        <v>175380</v>
      </c>
      <c r="H10" s="37" t="n">
        <f aca="false">I10-G10</f>
        <v>5060</v>
      </c>
      <c r="I10" s="37" t="n">
        <v>180440</v>
      </c>
      <c r="J10" s="37" t="n">
        <f aca="false">K10-I10</f>
        <v>0</v>
      </c>
      <c r="K10" s="37" t="n">
        <v>180440</v>
      </c>
    </row>
    <row r="11" customFormat="false" ht="94" hidden="false" customHeight="true" outlineLevel="0" collapsed="false">
      <c r="A11" s="35" t="s">
        <v>135</v>
      </c>
      <c r="B11" s="36" t="s">
        <v>136</v>
      </c>
      <c r="C11" s="37" t="n">
        <v>175131600</v>
      </c>
      <c r="D11" s="37" t="n">
        <f aca="false">E11-C11</f>
        <v>-54577624.82</v>
      </c>
      <c r="E11" s="37" t="n">
        <v>120553975.18</v>
      </c>
      <c r="F11" s="37" t="n">
        <f aca="false">G11-E11</f>
        <v>63095193.51</v>
      </c>
      <c r="G11" s="37" t="n">
        <v>183649168.69</v>
      </c>
      <c r="H11" s="37" t="n">
        <f aca="false">I11-G11</f>
        <v>244700</v>
      </c>
      <c r="I11" s="37" t="n">
        <v>183893868.69</v>
      </c>
      <c r="J11" s="37" t="n">
        <f aca="false">K11-I11</f>
        <v>2204894</v>
      </c>
      <c r="K11" s="37" t="n">
        <v>186098762.69</v>
      </c>
    </row>
    <row r="12" customFormat="false" ht="15" hidden="false" customHeight="true" outlineLevel="0" collapsed="false">
      <c r="A12" s="35" t="s">
        <v>137</v>
      </c>
      <c r="B12" s="36" t="s">
        <v>138</v>
      </c>
      <c r="C12" s="37" t="n">
        <v>6600</v>
      </c>
      <c r="D12" s="37" t="n">
        <f aca="false">E12-C12</f>
        <v>0</v>
      </c>
      <c r="E12" s="37" t="n">
        <v>6600</v>
      </c>
      <c r="F12" s="37" t="n">
        <f aca="false">G12-E12</f>
        <v>0</v>
      </c>
      <c r="G12" s="37" t="n">
        <v>6600</v>
      </c>
      <c r="H12" s="37" t="n">
        <f aca="false">I12-G12</f>
        <v>0</v>
      </c>
      <c r="I12" s="37" t="n">
        <v>6600</v>
      </c>
      <c r="J12" s="37" t="n">
        <f aca="false">K12-I12</f>
        <v>55400</v>
      </c>
      <c r="K12" s="37" t="n">
        <v>62000</v>
      </c>
    </row>
    <row r="13" customFormat="false" ht="61.9" hidden="false" customHeight="true" outlineLevel="0" collapsed="false">
      <c r="A13" s="35" t="s">
        <v>139</v>
      </c>
      <c r="B13" s="36" t="s">
        <v>140</v>
      </c>
      <c r="C13" s="37" t="n">
        <v>51337800</v>
      </c>
      <c r="D13" s="37" t="n">
        <f aca="false">E13-C13</f>
        <v>1889372.78</v>
      </c>
      <c r="E13" s="37" t="n">
        <v>53227172.78</v>
      </c>
      <c r="F13" s="37" t="n">
        <f aca="false">G13-E13</f>
        <v>302</v>
      </c>
      <c r="G13" s="37" t="n">
        <v>53227474.78</v>
      </c>
      <c r="H13" s="37" t="n">
        <f aca="false">I13-G13</f>
        <v>0</v>
      </c>
      <c r="I13" s="37" t="n">
        <v>53227474.78</v>
      </c>
      <c r="J13" s="37" t="n">
        <f aca="false">K13-I13</f>
        <v>-220101.87</v>
      </c>
      <c r="K13" s="37" t="n">
        <v>53007372.91</v>
      </c>
    </row>
    <row r="14" customFormat="false" ht="30.55" hidden="false" customHeight="true" outlineLevel="0" collapsed="false">
      <c r="A14" s="35" t="s">
        <v>141</v>
      </c>
      <c r="B14" s="36" t="s">
        <v>142</v>
      </c>
      <c r="C14" s="37" t="n">
        <v>3119600</v>
      </c>
      <c r="D14" s="37" t="n">
        <f aca="false">E14-C14</f>
        <v>0</v>
      </c>
      <c r="E14" s="37" t="n">
        <v>3119600</v>
      </c>
      <c r="F14" s="37" t="n">
        <f aca="false">G14-E14</f>
        <v>0</v>
      </c>
      <c r="G14" s="37" t="n">
        <v>3119600</v>
      </c>
      <c r="H14" s="37" t="n">
        <f aca="false">I14-G14</f>
        <v>1144049.24</v>
      </c>
      <c r="I14" s="37" t="n">
        <v>4263649.24</v>
      </c>
      <c r="J14" s="37" t="n">
        <f aca="false">K14-I14</f>
        <v>-36704.96</v>
      </c>
      <c r="K14" s="37" t="n">
        <v>4226944.28</v>
      </c>
    </row>
    <row r="15" customFormat="false" ht="12.8" hidden="false" customHeight="false" outlineLevel="0" collapsed="false">
      <c r="A15" s="35" t="s">
        <v>143</v>
      </c>
      <c r="B15" s="36" t="s">
        <v>144</v>
      </c>
      <c r="C15" s="37" t="n">
        <v>500000</v>
      </c>
      <c r="D15" s="37" t="n">
        <f aca="false">E15-C15</f>
        <v>0</v>
      </c>
      <c r="E15" s="37" t="n">
        <v>500000</v>
      </c>
      <c r="F15" s="37" t="n">
        <f aca="false">G15-E15</f>
        <v>500000</v>
      </c>
      <c r="G15" s="37" t="n">
        <v>1000000</v>
      </c>
      <c r="H15" s="37" t="n">
        <f aca="false">I15-G15</f>
        <v>0</v>
      </c>
      <c r="I15" s="37" t="n">
        <v>1000000</v>
      </c>
      <c r="J15" s="37" t="n">
        <f aca="false">K15-I15</f>
        <v>0</v>
      </c>
      <c r="K15" s="37" t="n">
        <v>1000000</v>
      </c>
    </row>
    <row r="16" customFormat="false" ht="26.25" hidden="false" customHeight="true" outlineLevel="0" collapsed="false">
      <c r="A16" s="35" t="s">
        <v>145</v>
      </c>
      <c r="B16" s="36" t="s">
        <v>146</v>
      </c>
      <c r="C16" s="37" t="n">
        <v>195136700</v>
      </c>
      <c r="D16" s="37" t="n">
        <f aca="false">E16-C16</f>
        <v>63752275.66</v>
      </c>
      <c r="E16" s="37" t="n">
        <v>258888975.66</v>
      </c>
      <c r="F16" s="37" t="n">
        <f aca="false">G16-E16</f>
        <v>2067640.06999999</v>
      </c>
      <c r="G16" s="37" t="n">
        <v>260956615.73</v>
      </c>
      <c r="H16" s="37" t="n">
        <f aca="false">I16-G16</f>
        <v>23474900.56</v>
      </c>
      <c r="I16" s="37" t="n">
        <v>284431516.29</v>
      </c>
      <c r="J16" s="37" t="n">
        <f aca="false">K16-I16</f>
        <v>-42929420.53</v>
      </c>
      <c r="K16" s="37" t="n">
        <v>241502095.76</v>
      </c>
    </row>
    <row r="17" s="33" customFormat="true" ht="15.75" hidden="false" customHeight="true" outlineLevel="0" collapsed="false">
      <c r="A17" s="30" t="s">
        <v>147</v>
      </c>
      <c r="B17" s="31" t="s">
        <v>148</v>
      </c>
      <c r="C17" s="32" t="n">
        <f aca="false">C19</f>
        <v>2192900</v>
      </c>
      <c r="D17" s="32" t="n">
        <f aca="false">E17-C17</f>
        <v>0</v>
      </c>
      <c r="E17" s="32" t="n">
        <f aca="false">E19</f>
        <v>2192900</v>
      </c>
      <c r="F17" s="32" t="n">
        <f aca="false">G17-E17</f>
        <v>0</v>
      </c>
      <c r="G17" s="32" t="n">
        <f aca="false">G19</f>
        <v>2192900</v>
      </c>
      <c r="H17" s="32" t="n">
        <f aca="false">I17-G17</f>
        <v>139400</v>
      </c>
      <c r="I17" s="32" t="n">
        <f aca="false">I19</f>
        <v>2332300</v>
      </c>
      <c r="J17" s="32" t="n">
        <f aca="false">K17-I17</f>
        <v>0</v>
      </c>
      <c r="K17" s="32" t="n">
        <f aca="false">K19</f>
        <v>2332300</v>
      </c>
    </row>
    <row r="18" customFormat="false" ht="80.25" hidden="true" customHeight="true" outlineLevel="0" collapsed="false">
      <c r="A18" s="35" t="s">
        <v>149</v>
      </c>
      <c r="B18" s="36" t="s">
        <v>150</v>
      </c>
      <c r="C18" s="37"/>
      <c r="D18" s="37" t="n">
        <f aca="false">E18-C18</f>
        <v>0</v>
      </c>
      <c r="E18" s="37"/>
      <c r="F18" s="37" t="n">
        <f aca="false">G18-E18</f>
        <v>0</v>
      </c>
      <c r="G18" s="37"/>
      <c r="H18" s="37" t="n">
        <f aca="false">I18-G18</f>
        <v>0</v>
      </c>
      <c r="I18" s="37"/>
      <c r="J18" s="32" t="n">
        <f aca="false">K18-I18</f>
        <v>0</v>
      </c>
      <c r="K18" s="37"/>
    </row>
    <row r="19" customFormat="false" ht="23.85" hidden="false" customHeight="false" outlineLevel="0" collapsed="false">
      <c r="A19" s="35" t="s">
        <v>151</v>
      </c>
      <c r="B19" s="36" t="s">
        <v>152</v>
      </c>
      <c r="C19" s="37" t="n">
        <v>2192900</v>
      </c>
      <c r="D19" s="37" t="n">
        <f aca="false">E19-C19</f>
        <v>0</v>
      </c>
      <c r="E19" s="37" t="n">
        <v>2192900</v>
      </c>
      <c r="F19" s="37" t="n">
        <f aca="false">G19-E19</f>
        <v>0</v>
      </c>
      <c r="G19" s="37" t="n">
        <v>2192900</v>
      </c>
      <c r="H19" s="37" t="n">
        <f aca="false">I19-G19</f>
        <v>139400</v>
      </c>
      <c r="I19" s="37" t="n">
        <v>2332300</v>
      </c>
      <c r="J19" s="37" t="n">
        <f aca="false">K19-I19</f>
        <v>0</v>
      </c>
      <c r="K19" s="37" t="n">
        <v>2332300</v>
      </c>
    </row>
    <row r="20" customFormat="false" ht="30" hidden="true" customHeight="true" outlineLevel="0" collapsed="false">
      <c r="A20" s="35" t="s">
        <v>153</v>
      </c>
      <c r="B20" s="36" t="s">
        <v>154</v>
      </c>
      <c r="C20" s="37"/>
      <c r="D20" s="37" t="n">
        <f aca="false">E20-C20</f>
        <v>0</v>
      </c>
      <c r="E20" s="37"/>
      <c r="F20" s="37" t="n">
        <f aca="false">G20-E20</f>
        <v>0</v>
      </c>
      <c r="G20" s="37"/>
      <c r="H20" s="37" t="n">
        <f aca="false">I20-G20</f>
        <v>0</v>
      </c>
      <c r="I20" s="37"/>
      <c r="J20" s="32" t="n">
        <f aca="false">K20-I20</f>
        <v>0</v>
      </c>
      <c r="K20" s="37"/>
    </row>
    <row r="21" s="33" customFormat="true" ht="41.25" hidden="false" customHeight="true" outlineLevel="0" collapsed="false">
      <c r="A21" s="30" t="s">
        <v>155</v>
      </c>
      <c r="B21" s="31" t="s">
        <v>156</v>
      </c>
      <c r="C21" s="32" t="n">
        <f aca="false">C22+C23+C24+C25</f>
        <v>21396600</v>
      </c>
      <c r="D21" s="32" t="n">
        <f aca="false">D22+D23+D24+D25</f>
        <v>3278126.13</v>
      </c>
      <c r="E21" s="32" t="n">
        <f aca="false">E22+E23+E24+E25</f>
        <v>24674726.13</v>
      </c>
      <c r="F21" s="32" t="n">
        <f aca="false">F22+F23+F24+F25</f>
        <v>1661721.64</v>
      </c>
      <c r="G21" s="32" t="n">
        <f aca="false">G22+G23+G24+G25</f>
        <v>26336447.77</v>
      </c>
      <c r="H21" s="32" t="n">
        <f aca="false">H22+H23+H24+H25</f>
        <v>1703098.36</v>
      </c>
      <c r="I21" s="32" t="n">
        <f aca="false">I22+I23+I24+I25</f>
        <v>28039546.13</v>
      </c>
      <c r="J21" s="32" t="n">
        <f aca="false">J22+J23+J24+J25</f>
        <v>-311234.13</v>
      </c>
      <c r="K21" s="32" t="n">
        <f aca="false">K22+K23+K24+K25</f>
        <v>27728312</v>
      </c>
    </row>
    <row r="22" customFormat="false" ht="26.25" hidden="true" customHeight="true" outlineLevel="0" collapsed="false">
      <c r="A22" s="35" t="s">
        <v>157</v>
      </c>
      <c r="B22" s="36" t="s">
        <v>158</v>
      </c>
      <c r="C22" s="37"/>
      <c r="D22" s="37" t="n">
        <f aca="false">E22-C22</f>
        <v>0</v>
      </c>
      <c r="E22" s="37"/>
      <c r="F22" s="37" t="n">
        <f aca="false">G22-E22</f>
        <v>0</v>
      </c>
      <c r="G22" s="37"/>
      <c r="H22" s="37" t="n">
        <f aca="false">I22-G22</f>
        <v>0</v>
      </c>
      <c r="I22" s="37"/>
      <c r="J22" s="32" t="n">
        <f aca="false">K22-I22</f>
        <v>0</v>
      </c>
      <c r="K22" s="37"/>
    </row>
    <row r="23" customFormat="false" ht="15" hidden="false" customHeight="true" outlineLevel="0" collapsed="false">
      <c r="A23" s="35" t="s">
        <v>159</v>
      </c>
      <c r="B23" s="36" t="s">
        <v>160</v>
      </c>
      <c r="C23" s="37" t="n">
        <v>6219500</v>
      </c>
      <c r="D23" s="37" t="n">
        <f aca="false">E23-C23</f>
        <v>0</v>
      </c>
      <c r="E23" s="37" t="n">
        <v>6219500</v>
      </c>
      <c r="F23" s="37" t="n">
        <f aca="false">G23-E23</f>
        <v>0</v>
      </c>
      <c r="G23" s="37" t="n">
        <v>6219500</v>
      </c>
      <c r="H23" s="37" t="n">
        <f aca="false">I23-G23</f>
        <v>-6600</v>
      </c>
      <c r="I23" s="37" t="n">
        <v>6212900</v>
      </c>
      <c r="J23" s="37" t="n">
        <f aca="false">K23-I23</f>
        <v>32600</v>
      </c>
      <c r="K23" s="37" t="n">
        <v>6245500</v>
      </c>
    </row>
    <row r="24" customFormat="false" ht="51.45" hidden="false" customHeight="true" outlineLevel="0" collapsed="false">
      <c r="A24" s="35" t="s">
        <v>161</v>
      </c>
      <c r="B24" s="36" t="s">
        <v>162</v>
      </c>
      <c r="C24" s="37" t="n">
        <v>12723900</v>
      </c>
      <c r="D24" s="37" t="n">
        <f aca="false">E24-C24</f>
        <v>3185026.13</v>
      </c>
      <c r="E24" s="37" t="n">
        <v>15908926.13</v>
      </c>
      <c r="F24" s="37" t="n">
        <f aca="false">G24-E24</f>
        <v>950621.639999999</v>
      </c>
      <c r="G24" s="37" t="n">
        <v>16859547.77</v>
      </c>
      <c r="H24" s="37" t="n">
        <f aca="false">I24-G24</f>
        <v>1522758.36</v>
      </c>
      <c r="I24" s="37" t="n">
        <v>18382306.13</v>
      </c>
      <c r="J24" s="37" t="n">
        <f aca="false">K24-I24</f>
        <v>-2529.84</v>
      </c>
      <c r="K24" s="37" t="n">
        <v>18379776.29</v>
      </c>
    </row>
    <row r="25" customFormat="false" ht="47" hidden="false" customHeight="true" outlineLevel="0" collapsed="false">
      <c r="A25" s="35" t="s">
        <v>163</v>
      </c>
      <c r="B25" s="36" t="s">
        <v>164</v>
      </c>
      <c r="C25" s="37" t="n">
        <v>2453200</v>
      </c>
      <c r="D25" s="37" t="n">
        <f aca="false">E25-C25</f>
        <v>93100</v>
      </c>
      <c r="E25" s="37" t="n">
        <v>2546300</v>
      </c>
      <c r="F25" s="37" t="n">
        <f aca="false">G25-E25</f>
        <v>711100</v>
      </c>
      <c r="G25" s="37" t="n">
        <v>3257400</v>
      </c>
      <c r="H25" s="37" t="n">
        <f aca="false">I25-G25</f>
        <v>186940</v>
      </c>
      <c r="I25" s="37" t="n">
        <v>3444340</v>
      </c>
      <c r="J25" s="37" t="n">
        <f aca="false">K25-I25</f>
        <v>-341304.29</v>
      </c>
      <c r="K25" s="37" t="n">
        <v>3103035.71</v>
      </c>
    </row>
    <row r="26" s="33" customFormat="true" ht="16.5" hidden="false" customHeight="true" outlineLevel="0" collapsed="false">
      <c r="A26" s="30" t="s">
        <v>165</v>
      </c>
      <c r="B26" s="31" t="s">
        <v>166</v>
      </c>
      <c r="C26" s="32" t="n">
        <f aca="false">SUM(C27:C32)</f>
        <v>156562400</v>
      </c>
      <c r="D26" s="32" t="n">
        <f aca="false">E26-C26</f>
        <v>68770196.38</v>
      </c>
      <c r="E26" s="32" t="n">
        <f aca="false">SUM(E27:E32)</f>
        <v>225332596.38</v>
      </c>
      <c r="F26" s="32" t="n">
        <f aca="false">G26-E26</f>
        <v>12384361.03</v>
      </c>
      <c r="G26" s="32" t="n">
        <f aca="false">SUM(G27:G32)</f>
        <v>237716957.41</v>
      </c>
      <c r="H26" s="32" t="n">
        <f aca="false">I26-G26</f>
        <v>10039901.11</v>
      </c>
      <c r="I26" s="32" t="n">
        <f aca="false">SUM(I27:I32)</f>
        <v>247756858.52</v>
      </c>
      <c r="J26" s="32" t="n">
        <f aca="false">K26-I26</f>
        <v>10955934.44</v>
      </c>
      <c r="K26" s="32" t="n">
        <f aca="false">SUM(K27:K32)</f>
        <v>258712792.96</v>
      </c>
    </row>
    <row r="27" customFormat="false" ht="16.5" hidden="false" customHeight="true" outlineLevel="0" collapsed="false">
      <c r="A27" s="35" t="s">
        <v>167</v>
      </c>
      <c r="B27" s="36" t="s">
        <v>168</v>
      </c>
      <c r="C27" s="37" t="n">
        <v>6001800</v>
      </c>
      <c r="D27" s="37" t="n">
        <f aca="false">E27-C27</f>
        <v>0</v>
      </c>
      <c r="E27" s="37" t="n">
        <v>6001800</v>
      </c>
      <c r="F27" s="37" t="n">
        <f aca="false">G27-E27</f>
        <v>0</v>
      </c>
      <c r="G27" s="37" t="n">
        <v>6001800</v>
      </c>
      <c r="H27" s="37" t="n">
        <f aca="false">I27-G27</f>
        <v>0</v>
      </c>
      <c r="I27" s="37" t="n">
        <v>6001800</v>
      </c>
      <c r="J27" s="37" t="n">
        <f aca="false">K27-I27</f>
        <v>-3452390</v>
      </c>
      <c r="K27" s="37" t="n">
        <v>2549410</v>
      </c>
    </row>
    <row r="28" customFormat="false" ht="23.85" hidden="false" customHeight="false" outlineLevel="0" collapsed="false">
      <c r="A28" s="35" t="s">
        <v>169</v>
      </c>
      <c r="B28" s="36" t="s">
        <v>170</v>
      </c>
      <c r="C28" s="37" t="n">
        <v>27023500</v>
      </c>
      <c r="D28" s="37" t="n">
        <f aca="false">E28-C28</f>
        <v>6140000</v>
      </c>
      <c r="E28" s="37" t="n">
        <v>33163500</v>
      </c>
      <c r="F28" s="37" t="n">
        <f aca="false">G28-E28</f>
        <v>5000000</v>
      </c>
      <c r="G28" s="37" t="n">
        <v>38163500</v>
      </c>
      <c r="H28" s="37" t="n">
        <f aca="false">I28-G28</f>
        <v>5000000</v>
      </c>
      <c r="I28" s="37" t="n">
        <v>43163500</v>
      </c>
      <c r="J28" s="37" t="n">
        <f aca="false">K28-I28</f>
        <v>9840800</v>
      </c>
      <c r="K28" s="37" t="n">
        <v>53004300</v>
      </c>
    </row>
    <row r="29" customFormat="false" ht="15.75" hidden="false" customHeight="true" outlineLevel="0" collapsed="false">
      <c r="A29" s="35" t="s">
        <v>171</v>
      </c>
      <c r="B29" s="36" t="s">
        <v>172</v>
      </c>
      <c r="C29" s="37" t="n">
        <v>35574800</v>
      </c>
      <c r="D29" s="37" t="n">
        <f aca="false">E29-C29</f>
        <v>32036431.38</v>
      </c>
      <c r="E29" s="37" t="n">
        <v>67611231.38</v>
      </c>
      <c r="F29" s="37" t="n">
        <f aca="false">G29-E29</f>
        <v>1909168.62</v>
      </c>
      <c r="G29" s="37" t="n">
        <v>69520400</v>
      </c>
      <c r="H29" s="37" t="n">
        <f aca="false">I29-G29</f>
        <v>499995</v>
      </c>
      <c r="I29" s="37" t="n">
        <v>70020395</v>
      </c>
      <c r="J29" s="37" t="n">
        <f aca="false">K29-I29</f>
        <v>0</v>
      </c>
      <c r="K29" s="37" t="n">
        <v>70020395</v>
      </c>
    </row>
    <row r="30" customFormat="false" ht="26.25" hidden="false" customHeight="true" outlineLevel="0" collapsed="false">
      <c r="A30" s="35" t="s">
        <v>173</v>
      </c>
      <c r="B30" s="36" t="s">
        <v>174</v>
      </c>
      <c r="C30" s="37" t="n">
        <v>57681000</v>
      </c>
      <c r="D30" s="37" t="n">
        <f aca="false">E30-C30</f>
        <v>27735450</v>
      </c>
      <c r="E30" s="37" t="n">
        <v>85416450</v>
      </c>
      <c r="F30" s="37" t="n">
        <f aca="false">G30-E30</f>
        <v>0</v>
      </c>
      <c r="G30" s="37" t="n">
        <v>85416450</v>
      </c>
      <c r="H30" s="37" t="n">
        <f aca="false">I30-G30</f>
        <v>2323391</v>
      </c>
      <c r="I30" s="37" t="n">
        <v>87739841</v>
      </c>
      <c r="J30" s="37" t="n">
        <f aca="false">K30-I30</f>
        <v>1805739.04</v>
      </c>
      <c r="K30" s="37" t="n">
        <v>89545580.04</v>
      </c>
    </row>
    <row r="31" customFormat="false" ht="15.75" hidden="false" customHeight="true" outlineLevel="0" collapsed="false">
      <c r="A31" s="35" t="s">
        <v>175</v>
      </c>
      <c r="B31" s="36" t="s">
        <v>176</v>
      </c>
      <c r="C31" s="37" t="n">
        <v>8796600</v>
      </c>
      <c r="D31" s="37" t="n">
        <f aca="false">E31-C31</f>
        <v>2688315</v>
      </c>
      <c r="E31" s="37" t="n">
        <v>11484915</v>
      </c>
      <c r="F31" s="37" t="n">
        <f aca="false">G31-E31</f>
        <v>221192.41</v>
      </c>
      <c r="G31" s="37" t="n">
        <v>11706107.41</v>
      </c>
      <c r="H31" s="37" t="n">
        <f aca="false">I31-G31</f>
        <v>176168</v>
      </c>
      <c r="I31" s="37" t="n">
        <v>11882275.41</v>
      </c>
      <c r="J31" s="37" t="n">
        <f aca="false">K31-I31</f>
        <v>313237.84</v>
      </c>
      <c r="K31" s="37" t="n">
        <v>12195513.25</v>
      </c>
    </row>
    <row r="32" customFormat="false" ht="26.25" hidden="false" customHeight="true" outlineLevel="0" collapsed="false">
      <c r="A32" s="35" t="s">
        <v>177</v>
      </c>
      <c r="B32" s="36" t="s">
        <v>178</v>
      </c>
      <c r="C32" s="37" t="n">
        <v>21484700</v>
      </c>
      <c r="D32" s="37" t="n">
        <f aca="false">E32-C32</f>
        <v>170000</v>
      </c>
      <c r="E32" s="37" t="n">
        <v>21654700</v>
      </c>
      <c r="F32" s="37" t="n">
        <f aca="false">G32-E32</f>
        <v>5254000</v>
      </c>
      <c r="G32" s="37" t="n">
        <v>26908700</v>
      </c>
      <c r="H32" s="37" t="n">
        <f aca="false">I32-G32</f>
        <v>2040347.11</v>
      </c>
      <c r="I32" s="37" t="n">
        <v>28949047.11</v>
      </c>
      <c r="J32" s="37" t="n">
        <f aca="false">K32-I32</f>
        <v>2448547.56</v>
      </c>
      <c r="K32" s="37" t="n">
        <v>31397594.67</v>
      </c>
    </row>
    <row r="33" s="33" customFormat="true" ht="24.75" hidden="false" customHeight="true" outlineLevel="0" collapsed="false">
      <c r="A33" s="30" t="s">
        <v>179</v>
      </c>
      <c r="B33" s="31" t="s">
        <v>180</v>
      </c>
      <c r="C33" s="32" t="n">
        <f aca="false">SUM(C34:C37)</f>
        <v>760354600</v>
      </c>
      <c r="D33" s="32" t="n">
        <f aca="false">E33-C33</f>
        <v>147867910.9</v>
      </c>
      <c r="E33" s="32" t="n">
        <f aca="false">SUM(E34:E37)</f>
        <v>908222510.9</v>
      </c>
      <c r="F33" s="32" t="n">
        <f aca="false">G33-E33</f>
        <v>162125164.84</v>
      </c>
      <c r="G33" s="32" t="n">
        <f aca="false">SUM(G34:G37)</f>
        <v>1070347675.74</v>
      </c>
      <c r="H33" s="32" t="n">
        <f aca="false">I33-G33</f>
        <v>-167129412.02</v>
      </c>
      <c r="I33" s="32" t="n">
        <f aca="false">SUM(I34:I37)</f>
        <v>903218263.72</v>
      </c>
      <c r="J33" s="32" t="n">
        <f aca="false">K33-I33</f>
        <v>-216890905.86</v>
      </c>
      <c r="K33" s="32" t="n">
        <f aca="false">SUM(K34:K37)</f>
        <v>686327357.86</v>
      </c>
    </row>
    <row r="34" customFormat="false" ht="16.5" hidden="false" customHeight="true" outlineLevel="0" collapsed="false">
      <c r="A34" s="35" t="s">
        <v>181</v>
      </c>
      <c r="B34" s="36" t="s">
        <v>182</v>
      </c>
      <c r="C34" s="37" t="n">
        <v>426111300</v>
      </c>
      <c r="D34" s="37" t="n">
        <f aca="false">E34-C34</f>
        <v>-20592430.23</v>
      </c>
      <c r="E34" s="37" t="n">
        <v>405518869.77</v>
      </c>
      <c r="F34" s="37" t="n">
        <f aca="false">G34-E34</f>
        <v>154569248.95</v>
      </c>
      <c r="G34" s="37" t="n">
        <v>560088118.72</v>
      </c>
      <c r="H34" s="37" t="n">
        <f aca="false">I34-G34</f>
        <v>10441483.98</v>
      </c>
      <c r="I34" s="37" t="n">
        <v>570529602.7</v>
      </c>
      <c r="J34" s="37" t="n">
        <f aca="false">K34-I34</f>
        <v>-157891867.71</v>
      </c>
      <c r="K34" s="37" t="n">
        <v>412637734.99</v>
      </c>
    </row>
    <row r="35" customFormat="false" ht="17.25" hidden="false" customHeight="true" outlineLevel="0" collapsed="false">
      <c r="A35" s="35" t="s">
        <v>183</v>
      </c>
      <c r="B35" s="36" t="s">
        <v>184</v>
      </c>
      <c r="C35" s="37" t="n">
        <v>246705600</v>
      </c>
      <c r="D35" s="37" t="n">
        <f aca="false">E35-C35</f>
        <v>48840996.32</v>
      </c>
      <c r="E35" s="37" t="n">
        <v>295546596.32</v>
      </c>
      <c r="F35" s="37" t="n">
        <f aca="false">G35-E35</f>
        <v>-4668208.91</v>
      </c>
      <c r="G35" s="37" t="n">
        <v>290878387.41</v>
      </c>
      <c r="H35" s="37" t="n">
        <f aca="false">I35-G35</f>
        <v>-152588605</v>
      </c>
      <c r="I35" s="37" t="n">
        <v>138289782.41</v>
      </c>
      <c r="J35" s="37" t="n">
        <f aca="false">K35-I35</f>
        <v>-33272570.88</v>
      </c>
      <c r="K35" s="37" t="n">
        <v>105017211.53</v>
      </c>
    </row>
    <row r="36" customFormat="false" ht="12.8" hidden="false" customHeight="false" outlineLevel="0" collapsed="false">
      <c r="A36" s="35" t="s">
        <v>185</v>
      </c>
      <c r="B36" s="36" t="s">
        <v>186</v>
      </c>
      <c r="C36" s="37" t="n">
        <v>87504800</v>
      </c>
      <c r="D36" s="37" t="n">
        <f aca="false">E36-C36</f>
        <v>119619344.81</v>
      </c>
      <c r="E36" s="37" t="n">
        <v>207124144.81</v>
      </c>
      <c r="F36" s="37" t="n">
        <f aca="false">G36-E36</f>
        <v>12224124.8</v>
      </c>
      <c r="G36" s="37" t="n">
        <v>219348269.61</v>
      </c>
      <c r="H36" s="37" t="n">
        <f aca="false">I36-G36</f>
        <v>-24982291</v>
      </c>
      <c r="I36" s="37" t="n">
        <v>194365978.61</v>
      </c>
      <c r="J36" s="37" t="n">
        <f aca="false">K36-I36</f>
        <v>-25723867.27</v>
      </c>
      <c r="K36" s="37" t="n">
        <v>168642111.34</v>
      </c>
    </row>
    <row r="37" customFormat="false" ht="35.05" hidden="false" customHeight="false" outlineLevel="0" collapsed="false">
      <c r="A37" s="35" t="s">
        <v>187</v>
      </c>
      <c r="B37" s="36" t="s">
        <v>188</v>
      </c>
      <c r="C37" s="37" t="n">
        <v>32900</v>
      </c>
      <c r="D37" s="37" t="n">
        <f aca="false">E37-C37</f>
        <v>0</v>
      </c>
      <c r="E37" s="37" t="n">
        <v>32900</v>
      </c>
      <c r="F37" s="37" t="n">
        <f aca="false">G37-E37</f>
        <v>0</v>
      </c>
      <c r="G37" s="37" t="n">
        <v>32900</v>
      </c>
      <c r="H37" s="37" t="n">
        <f aca="false">I37-G37</f>
        <v>0</v>
      </c>
      <c r="I37" s="37" t="n">
        <v>32900</v>
      </c>
      <c r="J37" s="37" t="n">
        <f aca="false">K37-I37</f>
        <v>-2600</v>
      </c>
      <c r="K37" s="37" t="n">
        <v>30300</v>
      </c>
    </row>
    <row r="38" s="33" customFormat="true" ht="17.25" hidden="false" customHeight="true" outlineLevel="0" collapsed="false">
      <c r="A38" s="30" t="s">
        <v>189</v>
      </c>
      <c r="B38" s="31" t="s">
        <v>190</v>
      </c>
      <c r="C38" s="32" t="n">
        <f aca="false">SUM(C39:C39)</f>
        <v>12800900</v>
      </c>
      <c r="D38" s="32" t="n">
        <f aca="false">E38-C38</f>
        <v>18852212.25</v>
      </c>
      <c r="E38" s="32" t="n">
        <f aca="false">SUM(E39:E39)</f>
        <v>31653112.25</v>
      </c>
      <c r="F38" s="32" t="n">
        <f aca="false">G38-E38</f>
        <v>-4301848.5</v>
      </c>
      <c r="G38" s="32" t="n">
        <f aca="false">SUM(G39:G39)</f>
        <v>27351263.75</v>
      </c>
      <c r="H38" s="32" t="n">
        <f aca="false">I38-G38</f>
        <v>-6345084.5</v>
      </c>
      <c r="I38" s="32" t="n">
        <f aca="false">SUM(I39:I39)</f>
        <v>21006179.25</v>
      </c>
      <c r="J38" s="32" t="n">
        <f aca="false">K38-I38</f>
        <v>-11015996.82</v>
      </c>
      <c r="K38" s="32" t="n">
        <f aca="false">SUM(K39:K39)</f>
        <v>9990182.43</v>
      </c>
    </row>
    <row r="39" customFormat="false" ht="28.5" hidden="false" customHeight="true" outlineLevel="0" collapsed="false">
      <c r="A39" s="35" t="s">
        <v>191</v>
      </c>
      <c r="B39" s="36" t="s">
        <v>192</v>
      </c>
      <c r="C39" s="37" t="n">
        <v>12800900</v>
      </c>
      <c r="D39" s="37" t="n">
        <f aca="false">E39-C39</f>
        <v>18852212.25</v>
      </c>
      <c r="E39" s="37" t="n">
        <v>31653112.25</v>
      </c>
      <c r="F39" s="37" t="n">
        <f aca="false">G39-E39</f>
        <v>-4301848.5</v>
      </c>
      <c r="G39" s="37" t="n">
        <v>27351263.75</v>
      </c>
      <c r="H39" s="37" t="n">
        <f aca="false">I39-G39</f>
        <v>-6345084.5</v>
      </c>
      <c r="I39" s="37" t="n">
        <v>21006179.25</v>
      </c>
      <c r="J39" s="37" t="n">
        <f aca="false">K39-I39</f>
        <v>-11015996.82</v>
      </c>
      <c r="K39" s="37" t="n">
        <v>9990182.43</v>
      </c>
    </row>
    <row r="40" s="33" customFormat="true" ht="16.5" hidden="false" customHeight="true" outlineLevel="0" collapsed="false">
      <c r="A40" s="30" t="s">
        <v>193</v>
      </c>
      <c r="B40" s="31" t="s">
        <v>194</v>
      </c>
      <c r="C40" s="32" t="n">
        <f aca="false">SUM(C41:C45)</f>
        <v>2437727700</v>
      </c>
      <c r="D40" s="32" t="n">
        <f aca="false">E40-C40</f>
        <v>68191796.6199999</v>
      </c>
      <c r="E40" s="32" t="n">
        <f aca="false">SUM(E41:E45)</f>
        <v>2505919496.62</v>
      </c>
      <c r="F40" s="32" t="n">
        <f aca="false">G40-E40</f>
        <v>-462040413.9</v>
      </c>
      <c r="G40" s="32" t="n">
        <f aca="false">SUM(G41:G45)</f>
        <v>2043879082.72</v>
      </c>
      <c r="H40" s="32" t="n">
        <f aca="false">I40-G40</f>
        <v>9703875.34</v>
      </c>
      <c r="I40" s="32" t="n">
        <f aca="false">SUM(I41:I45)</f>
        <v>2053582958.06</v>
      </c>
      <c r="J40" s="32" t="n">
        <f aca="false">K40-I40</f>
        <v>-1682708.96</v>
      </c>
      <c r="K40" s="32" t="n">
        <f aca="false">SUM(K41:K45)</f>
        <v>2051900249.1</v>
      </c>
    </row>
    <row r="41" customFormat="false" ht="17.25" hidden="false" customHeight="true" outlineLevel="0" collapsed="false">
      <c r="A41" s="35" t="s">
        <v>195</v>
      </c>
      <c r="B41" s="36" t="s">
        <v>196</v>
      </c>
      <c r="C41" s="37" t="n">
        <v>665573600</v>
      </c>
      <c r="D41" s="37" t="n">
        <f aca="false">E41-C41</f>
        <v>42028704.24</v>
      </c>
      <c r="E41" s="37" t="n">
        <v>707602304.24</v>
      </c>
      <c r="F41" s="37" t="n">
        <f aca="false">G41-E41</f>
        <v>22724101.88</v>
      </c>
      <c r="G41" s="37" t="n">
        <v>730326406.12</v>
      </c>
      <c r="H41" s="37" t="n">
        <f aca="false">I41-G41</f>
        <v>-1558830</v>
      </c>
      <c r="I41" s="37" t="n">
        <v>728767576.12</v>
      </c>
      <c r="J41" s="37" t="n">
        <f aca="false">K41-I41</f>
        <v>17587654.41</v>
      </c>
      <c r="K41" s="37" t="n">
        <v>746355230.53</v>
      </c>
    </row>
    <row r="42" customFormat="false" ht="17.25" hidden="false" customHeight="true" outlineLevel="0" collapsed="false">
      <c r="A42" s="35" t="s">
        <v>197</v>
      </c>
      <c r="B42" s="36" t="s">
        <v>198</v>
      </c>
      <c r="C42" s="37" t="n">
        <v>1488267500</v>
      </c>
      <c r="D42" s="37" t="n">
        <f aca="false">E42-C42</f>
        <v>12293900</v>
      </c>
      <c r="E42" s="37" t="n">
        <v>1500561400</v>
      </c>
      <c r="F42" s="37" t="n">
        <f aca="false">G42-E42</f>
        <v>-485455327.75</v>
      </c>
      <c r="G42" s="37" t="n">
        <v>1015106072.25</v>
      </c>
      <c r="H42" s="37" t="n">
        <f aca="false">I42-G42</f>
        <v>5579689.1</v>
      </c>
      <c r="I42" s="37" t="n">
        <v>1020685761.35</v>
      </c>
      <c r="J42" s="37" t="n">
        <f aca="false">K42-I42</f>
        <v>470310.68</v>
      </c>
      <c r="K42" s="37" t="n">
        <v>1021156072.03</v>
      </c>
    </row>
    <row r="43" customFormat="false" ht="26.25" hidden="false" customHeight="true" outlineLevel="0" collapsed="false">
      <c r="A43" s="35" t="s">
        <v>199</v>
      </c>
      <c r="B43" s="36" t="s">
        <v>200</v>
      </c>
      <c r="C43" s="37" t="n">
        <v>125718500</v>
      </c>
      <c r="D43" s="37" t="n">
        <f aca="false">E43-C43</f>
        <v>4385499.28</v>
      </c>
      <c r="E43" s="37" t="n">
        <v>130103999.28</v>
      </c>
      <c r="F43" s="37" t="n">
        <f aca="false">G43-E43</f>
        <v>592738</v>
      </c>
      <c r="G43" s="37" t="n">
        <v>130696737.28</v>
      </c>
      <c r="H43" s="37" t="n">
        <f aca="false">I43-G43</f>
        <v>775046.9</v>
      </c>
      <c r="I43" s="37" t="n">
        <v>131471784.18</v>
      </c>
      <c r="J43" s="37" t="n">
        <f aca="false">K43-I43</f>
        <v>1198296.75</v>
      </c>
      <c r="K43" s="37" t="n">
        <v>132670080.93</v>
      </c>
    </row>
    <row r="44" customFormat="false" ht="12.8" hidden="false" customHeight="false" outlineLevel="0" collapsed="false">
      <c r="A44" s="35" t="s">
        <v>201</v>
      </c>
      <c r="B44" s="36" t="s">
        <v>202</v>
      </c>
      <c r="C44" s="37" t="n">
        <v>75819400</v>
      </c>
      <c r="D44" s="37" t="n">
        <f aca="false">E44-C44</f>
        <v>7549214</v>
      </c>
      <c r="E44" s="37" t="n">
        <v>83368614</v>
      </c>
      <c r="F44" s="37" t="n">
        <f aca="false">G44-E44</f>
        <v>201553</v>
      </c>
      <c r="G44" s="37" t="n">
        <v>83570167</v>
      </c>
      <c r="H44" s="37" t="n">
        <f aca="false">I44-G44</f>
        <v>5804715.76000001</v>
      </c>
      <c r="I44" s="37" t="n">
        <v>89374882.76</v>
      </c>
      <c r="J44" s="37" t="n">
        <f aca="false">K44-I44</f>
        <v>-17934068.98</v>
      </c>
      <c r="K44" s="37" t="n">
        <v>71440813.78</v>
      </c>
    </row>
    <row r="45" customFormat="false" ht="23.85" hidden="false" customHeight="false" outlineLevel="0" collapsed="false">
      <c r="A45" s="35" t="s">
        <v>203</v>
      </c>
      <c r="B45" s="36" t="s">
        <v>204</v>
      </c>
      <c r="C45" s="37" t="n">
        <v>82348700</v>
      </c>
      <c r="D45" s="37" t="n">
        <f aca="false">E45-C45</f>
        <v>1934479.09999999</v>
      </c>
      <c r="E45" s="37" t="n">
        <v>84283179.1</v>
      </c>
      <c r="F45" s="37" t="n">
        <f aca="false">G45-E45</f>
        <v>-103479.03</v>
      </c>
      <c r="G45" s="37" t="n">
        <v>84179700.07</v>
      </c>
      <c r="H45" s="37" t="n">
        <f aca="false">I45-G45</f>
        <v>-896746.42</v>
      </c>
      <c r="I45" s="37" t="n">
        <v>83282953.65</v>
      </c>
      <c r="J45" s="37" t="n">
        <f aca="false">K45-I45</f>
        <v>-3004901.82000001</v>
      </c>
      <c r="K45" s="37" t="n">
        <v>80278051.83</v>
      </c>
    </row>
    <row r="46" s="33" customFormat="true" ht="17.25" hidden="false" customHeight="true" outlineLevel="0" collapsed="false">
      <c r="A46" s="30" t="s">
        <v>205</v>
      </c>
      <c r="B46" s="31" t="s">
        <v>206</v>
      </c>
      <c r="C46" s="32" t="n">
        <f aca="false">SUM(C47:C48)</f>
        <v>125400600</v>
      </c>
      <c r="D46" s="32" t="n">
        <f aca="false">E46-C46</f>
        <v>3810658.77</v>
      </c>
      <c r="E46" s="32" t="n">
        <f aca="false">SUM(E47:E48)</f>
        <v>129211258.77</v>
      </c>
      <c r="F46" s="32" t="n">
        <f aca="false">G46-E46</f>
        <v>545000</v>
      </c>
      <c r="G46" s="32" t="n">
        <f aca="false">SUM(G47:G48)</f>
        <v>129756258.77</v>
      </c>
      <c r="H46" s="32" t="n">
        <f aca="false">I46-G46</f>
        <v>3030768.07000001</v>
      </c>
      <c r="I46" s="32" t="n">
        <f aca="false">SUM(I47:I48)</f>
        <v>132787026.84</v>
      </c>
      <c r="J46" s="32" t="n">
        <f aca="false">K46-I46</f>
        <v>-822428.219999999</v>
      </c>
      <c r="K46" s="32" t="n">
        <f aca="false">SUM(K47:K48)</f>
        <v>131964598.62</v>
      </c>
    </row>
    <row r="47" customFormat="false" ht="15.75" hidden="false" customHeight="true" outlineLevel="0" collapsed="false">
      <c r="A47" s="35" t="s">
        <v>207</v>
      </c>
      <c r="B47" s="36" t="s">
        <v>208</v>
      </c>
      <c r="C47" s="37" t="n">
        <v>111992400</v>
      </c>
      <c r="D47" s="37" t="n">
        <f aca="false">E47-C47</f>
        <v>3354000</v>
      </c>
      <c r="E47" s="37" t="n">
        <v>115346400</v>
      </c>
      <c r="F47" s="37" t="n">
        <f aca="false">G47-E47</f>
        <v>500000</v>
      </c>
      <c r="G47" s="37" t="n">
        <v>115846400</v>
      </c>
      <c r="H47" s="37" t="n">
        <f aca="false">I47-G47</f>
        <v>3064010.77</v>
      </c>
      <c r="I47" s="37" t="n">
        <v>118910410.77</v>
      </c>
      <c r="J47" s="37" t="n">
        <f aca="false">K47-I47</f>
        <v>-806453.219999999</v>
      </c>
      <c r="K47" s="37" t="n">
        <v>118103957.55</v>
      </c>
    </row>
    <row r="48" customFormat="false" ht="26.25" hidden="false" customHeight="true" outlineLevel="0" collapsed="false">
      <c r="A48" s="35" t="s">
        <v>209</v>
      </c>
      <c r="B48" s="36" t="s">
        <v>210</v>
      </c>
      <c r="C48" s="37" t="n">
        <v>13408200</v>
      </c>
      <c r="D48" s="37" t="n">
        <f aca="false">E48-C48</f>
        <v>456658.77</v>
      </c>
      <c r="E48" s="37" t="n">
        <v>13864858.77</v>
      </c>
      <c r="F48" s="37" t="n">
        <f aca="false">G48-E48</f>
        <v>45000</v>
      </c>
      <c r="G48" s="37" t="n">
        <v>13909858.77</v>
      </c>
      <c r="H48" s="37" t="n">
        <f aca="false">I48-G48</f>
        <v>-33242.7</v>
      </c>
      <c r="I48" s="37" t="n">
        <v>13876616.07</v>
      </c>
      <c r="J48" s="37" t="n">
        <f aca="false">K48-I48</f>
        <v>-15975</v>
      </c>
      <c r="K48" s="37" t="n">
        <v>13860641.07</v>
      </c>
    </row>
    <row r="49" customFormat="false" ht="18" hidden="false" customHeight="true" outlineLevel="0" collapsed="false">
      <c r="A49" s="30" t="s">
        <v>211</v>
      </c>
      <c r="B49" s="31" t="s">
        <v>212</v>
      </c>
      <c r="C49" s="32" t="n">
        <f aca="false">C50+C51</f>
        <v>604600</v>
      </c>
      <c r="D49" s="32" t="n">
        <f aca="false">D50+D51</f>
        <v>0</v>
      </c>
      <c r="E49" s="32" t="n">
        <f aca="false">E50+E51</f>
        <v>604600</v>
      </c>
      <c r="F49" s="32" t="n">
        <f aca="false">F50+F51</f>
        <v>0</v>
      </c>
      <c r="G49" s="32" t="n">
        <f aca="false">G50+G51</f>
        <v>604600</v>
      </c>
      <c r="H49" s="32" t="n">
        <f aca="false">H50+H51</f>
        <v>608263.62</v>
      </c>
      <c r="I49" s="32" t="n">
        <f aca="false">I50+I51</f>
        <v>1212863.62</v>
      </c>
      <c r="J49" s="32" t="n">
        <f aca="false">J50+J51</f>
        <v>0</v>
      </c>
      <c r="K49" s="32" t="n">
        <f aca="false">K50+K51</f>
        <v>1212863.62</v>
      </c>
    </row>
    <row r="50" customFormat="false" ht="25.35" hidden="false" customHeight="true" outlineLevel="0" collapsed="false">
      <c r="A50" s="35" t="s">
        <v>213</v>
      </c>
      <c r="B50" s="36" t="s">
        <v>214</v>
      </c>
      <c r="C50" s="37" t="n">
        <v>0</v>
      </c>
      <c r="D50" s="37" t="n">
        <f aca="false">E50-C50</f>
        <v>0</v>
      </c>
      <c r="E50" s="32" t="n">
        <v>0</v>
      </c>
      <c r="F50" s="37" t="n">
        <f aca="false">G50-E50</f>
        <v>0</v>
      </c>
      <c r="G50" s="37" t="n">
        <v>0</v>
      </c>
      <c r="H50" s="37" t="n">
        <f aca="false">I50-G50</f>
        <v>608263.62</v>
      </c>
      <c r="I50" s="37" t="n">
        <v>608263.62</v>
      </c>
      <c r="J50" s="37" t="n">
        <f aca="false">K50-I50</f>
        <v>0</v>
      </c>
      <c r="K50" s="37" t="n">
        <v>608263.62</v>
      </c>
    </row>
    <row r="51" customFormat="false" ht="26.25" hidden="false" customHeight="true" outlineLevel="0" collapsed="false">
      <c r="A51" s="35" t="s">
        <v>215</v>
      </c>
      <c r="B51" s="36" t="s">
        <v>216</v>
      </c>
      <c r="C51" s="37" t="n">
        <v>604600</v>
      </c>
      <c r="D51" s="37" t="n">
        <f aca="false">E51-C51</f>
        <v>0</v>
      </c>
      <c r="E51" s="37" t="n">
        <v>604600</v>
      </c>
      <c r="F51" s="37" t="n">
        <f aca="false">G51-E51</f>
        <v>0</v>
      </c>
      <c r="G51" s="37" t="n">
        <v>604600</v>
      </c>
      <c r="H51" s="37" t="n">
        <f aca="false">I51-G51</f>
        <v>0</v>
      </c>
      <c r="I51" s="37" t="n">
        <v>604600</v>
      </c>
      <c r="J51" s="37" t="n">
        <f aca="false">K51-I51</f>
        <v>0</v>
      </c>
      <c r="K51" s="37" t="n">
        <v>604600</v>
      </c>
    </row>
    <row r="52" s="33" customFormat="true" ht="17.25" hidden="false" customHeight="true" outlineLevel="0" collapsed="false">
      <c r="A52" s="30" t="s">
        <v>217</v>
      </c>
      <c r="B52" s="31" t="s">
        <v>218</v>
      </c>
      <c r="C52" s="32" t="n">
        <f aca="false">SUM(C53:C56)</f>
        <v>121187000</v>
      </c>
      <c r="D52" s="32" t="n">
        <f aca="false">E52-C52</f>
        <v>3413122</v>
      </c>
      <c r="E52" s="32" t="n">
        <f aca="false">SUM(E53:E56)</f>
        <v>124600122</v>
      </c>
      <c r="F52" s="32" t="n">
        <f aca="false">G52-E52</f>
        <v>7325849</v>
      </c>
      <c r="G52" s="32" t="n">
        <f aca="false">SUM(G53:G56)</f>
        <v>131925971</v>
      </c>
      <c r="H52" s="32" t="n">
        <f aca="false">I52-G52</f>
        <v>3615242.69999999</v>
      </c>
      <c r="I52" s="32" t="n">
        <f aca="false">SUM(I53:I56)</f>
        <v>135541213.7</v>
      </c>
      <c r="J52" s="32" t="n">
        <f aca="false">K52-I52</f>
        <v>-69327329</v>
      </c>
      <c r="K52" s="32" t="n">
        <f aca="false">SUM(K53:K56)</f>
        <v>66213884.7</v>
      </c>
    </row>
    <row r="53" customFormat="false" ht="16.9" hidden="false" customHeight="true" outlineLevel="0" collapsed="false">
      <c r="A53" s="35" t="s">
        <v>219</v>
      </c>
      <c r="B53" s="36" t="s">
        <v>220</v>
      </c>
      <c r="C53" s="37" t="n">
        <v>2775700</v>
      </c>
      <c r="D53" s="37" t="n">
        <f aca="false">E53-C53</f>
        <v>0</v>
      </c>
      <c r="E53" s="37" t="n">
        <v>2775700</v>
      </c>
      <c r="F53" s="37" t="n">
        <f aca="false">G53-E53</f>
        <v>0</v>
      </c>
      <c r="G53" s="37" t="n">
        <v>2775700</v>
      </c>
      <c r="H53" s="37" t="n">
        <f aca="false">I53-G53</f>
        <v>0</v>
      </c>
      <c r="I53" s="37" t="n">
        <v>2775700</v>
      </c>
      <c r="J53" s="37" t="n">
        <f aca="false">K53-I53</f>
        <v>0</v>
      </c>
      <c r="K53" s="37" t="n">
        <v>2775700</v>
      </c>
    </row>
    <row r="54" customFormat="false" ht="27" hidden="false" customHeight="true" outlineLevel="0" collapsed="false">
      <c r="A54" s="35" t="s">
        <v>221</v>
      </c>
      <c r="B54" s="36" t="s">
        <v>222</v>
      </c>
      <c r="C54" s="37" t="n">
        <v>4267100</v>
      </c>
      <c r="D54" s="37" t="n">
        <f aca="false">E54-C54</f>
        <v>2839000</v>
      </c>
      <c r="E54" s="37" t="n">
        <v>7106100</v>
      </c>
      <c r="F54" s="37" t="n">
        <f aca="false">G54-E54</f>
        <v>1518429</v>
      </c>
      <c r="G54" s="37" t="n">
        <v>8624529</v>
      </c>
      <c r="H54" s="37" t="n">
        <f aca="false">I54-G54</f>
        <v>-2738830</v>
      </c>
      <c r="I54" s="37" t="n">
        <v>5885699</v>
      </c>
      <c r="J54" s="37" t="n">
        <f aca="false">K54-I54</f>
        <v>-1614541</v>
      </c>
      <c r="K54" s="37" t="n">
        <v>4271158</v>
      </c>
    </row>
    <row r="55" customFormat="false" ht="17.45" hidden="false" customHeight="true" outlineLevel="0" collapsed="false">
      <c r="A55" s="35" t="s">
        <v>223</v>
      </c>
      <c r="B55" s="36" t="s">
        <v>224</v>
      </c>
      <c r="C55" s="37" t="n">
        <v>96440100</v>
      </c>
      <c r="D55" s="37" t="n">
        <f aca="false">E55-C55</f>
        <v>444122</v>
      </c>
      <c r="E55" s="37" t="n">
        <v>96884222</v>
      </c>
      <c r="F55" s="37" t="n">
        <f aca="false">G55-E55</f>
        <v>4029920</v>
      </c>
      <c r="G55" s="37" t="n">
        <v>100914142</v>
      </c>
      <c r="H55" s="37" t="n">
        <f aca="false">I55-G55</f>
        <v>0</v>
      </c>
      <c r="I55" s="37" t="n">
        <v>100914142</v>
      </c>
      <c r="J55" s="37" t="n">
        <f aca="false">K55-I55</f>
        <v>-65002020</v>
      </c>
      <c r="K55" s="37" t="n">
        <v>35912122</v>
      </c>
    </row>
    <row r="56" customFormat="false" ht="26.25" hidden="false" customHeight="true" outlineLevel="0" collapsed="false">
      <c r="A56" s="35" t="s">
        <v>225</v>
      </c>
      <c r="B56" s="36" t="s">
        <v>226</v>
      </c>
      <c r="C56" s="37" t="n">
        <v>17704100</v>
      </c>
      <c r="D56" s="37" t="n">
        <f aca="false">E56-C56</f>
        <v>130000</v>
      </c>
      <c r="E56" s="37" t="n">
        <v>17834100</v>
      </c>
      <c r="F56" s="37" t="n">
        <f aca="false">G56-E56</f>
        <v>1777500</v>
      </c>
      <c r="G56" s="37" t="n">
        <v>19611600</v>
      </c>
      <c r="H56" s="37" t="n">
        <f aca="false">I56-G56</f>
        <v>6354072.7</v>
      </c>
      <c r="I56" s="37" t="n">
        <v>25965672.7</v>
      </c>
      <c r="J56" s="37" t="n">
        <f aca="false">K56-I56</f>
        <v>-2710768</v>
      </c>
      <c r="K56" s="37" t="n">
        <v>23254904.7</v>
      </c>
    </row>
    <row r="57" s="33" customFormat="true" ht="22.35" hidden="false" customHeight="true" outlineLevel="0" collapsed="false">
      <c r="A57" s="30" t="s">
        <v>227</v>
      </c>
      <c r="B57" s="31" t="s">
        <v>228</v>
      </c>
      <c r="C57" s="32" t="n">
        <f aca="false">SUM(C58:C59)</f>
        <v>73720800</v>
      </c>
      <c r="D57" s="32" t="n">
        <f aca="false">E57-C57</f>
        <v>4857394.59999999</v>
      </c>
      <c r="E57" s="32" t="n">
        <f aca="false">SUM(E58:E59)</f>
        <v>78578194.6</v>
      </c>
      <c r="F57" s="32" t="n">
        <f aca="false">G57-E57</f>
        <v>2143000</v>
      </c>
      <c r="G57" s="32" t="n">
        <f aca="false">SUM(G58:G59)</f>
        <v>80721194.6</v>
      </c>
      <c r="H57" s="32" t="n">
        <f aca="false">I57-G57</f>
        <v>-1545400</v>
      </c>
      <c r="I57" s="32" t="n">
        <f aca="false">SUM(I58:I59)</f>
        <v>79175794.6</v>
      </c>
      <c r="J57" s="32" t="n">
        <f aca="false">K57-I57</f>
        <v>-1657777.37</v>
      </c>
      <c r="K57" s="32" t="n">
        <f aca="false">SUM(K58:K59)</f>
        <v>77518017.23</v>
      </c>
    </row>
    <row r="58" customFormat="false" ht="15.75" hidden="false" customHeight="true" outlineLevel="0" collapsed="false">
      <c r="A58" s="35" t="s">
        <v>229</v>
      </c>
      <c r="B58" s="36" t="s">
        <v>230</v>
      </c>
      <c r="C58" s="37" t="n">
        <v>68896300</v>
      </c>
      <c r="D58" s="37" t="n">
        <f aca="false">E58-C58</f>
        <v>4756884</v>
      </c>
      <c r="E58" s="37" t="n">
        <v>73653184</v>
      </c>
      <c r="F58" s="37" t="n">
        <f aca="false">G58-E58</f>
        <v>2143000</v>
      </c>
      <c r="G58" s="37" t="n">
        <v>75796184</v>
      </c>
      <c r="H58" s="37" t="n">
        <f aca="false">I58-G58</f>
        <v>-1545400</v>
      </c>
      <c r="I58" s="37" t="n">
        <v>74250784</v>
      </c>
      <c r="J58" s="37" t="n">
        <f aca="false">K58-I58</f>
        <v>-1594170.37</v>
      </c>
      <c r="K58" s="37" t="n">
        <v>72656613.63</v>
      </c>
    </row>
    <row r="59" customFormat="false" ht="27.75" hidden="false" customHeight="true" outlineLevel="0" collapsed="false">
      <c r="A59" s="35" t="s">
        <v>231</v>
      </c>
      <c r="B59" s="36" t="s">
        <v>232</v>
      </c>
      <c r="C59" s="37" t="n">
        <v>4824500</v>
      </c>
      <c r="D59" s="37" t="n">
        <f aca="false">E59-C59</f>
        <v>100510.6</v>
      </c>
      <c r="E59" s="37" t="n">
        <v>4925010.6</v>
      </c>
      <c r="F59" s="37" t="n">
        <f aca="false">G59-E59</f>
        <v>0</v>
      </c>
      <c r="G59" s="37" t="n">
        <v>4925010.6</v>
      </c>
      <c r="H59" s="37" t="n">
        <f aca="false">I59-G59</f>
        <v>0</v>
      </c>
      <c r="I59" s="37" t="n">
        <v>4925010.6</v>
      </c>
      <c r="J59" s="37" t="n">
        <f aca="false">K59-I59</f>
        <v>-63607</v>
      </c>
      <c r="K59" s="37" t="n">
        <v>4861403.6</v>
      </c>
    </row>
    <row r="60" s="33" customFormat="true" ht="20.1" hidden="false" customHeight="true" outlineLevel="0" collapsed="false">
      <c r="A60" s="30" t="s">
        <v>233</v>
      </c>
      <c r="B60" s="31" t="s">
        <v>234</v>
      </c>
      <c r="C60" s="32" t="n">
        <f aca="false">SUM(C61:C61)</f>
        <v>20230400</v>
      </c>
      <c r="D60" s="32" t="n">
        <f aca="false">E60-C60</f>
        <v>1032563.77</v>
      </c>
      <c r="E60" s="32" t="n">
        <f aca="false">SUM(E61:E61)</f>
        <v>21262963.77</v>
      </c>
      <c r="F60" s="32" t="n">
        <f aca="false">G60-E60</f>
        <v>1159707</v>
      </c>
      <c r="G60" s="32" t="n">
        <f aca="false">SUM(G61:G61)</f>
        <v>22422670.77</v>
      </c>
      <c r="H60" s="32" t="n">
        <f aca="false">I60-G60</f>
        <v>1140041.07</v>
      </c>
      <c r="I60" s="32" t="n">
        <f aca="false">SUM(I61:I61)</f>
        <v>23562711.84</v>
      </c>
      <c r="J60" s="32" t="n">
        <f aca="false">K60-I60</f>
        <v>792353.52</v>
      </c>
      <c r="K60" s="32" t="n">
        <f aca="false">SUM(K61:K61)</f>
        <v>24355065.36</v>
      </c>
    </row>
    <row r="61" customFormat="false" ht="27.75" hidden="false" customHeight="true" outlineLevel="0" collapsed="false">
      <c r="A61" s="35" t="s">
        <v>235</v>
      </c>
      <c r="B61" s="36" t="s">
        <v>236</v>
      </c>
      <c r="C61" s="37" t="n">
        <v>20230400</v>
      </c>
      <c r="D61" s="37" t="n">
        <f aca="false">E61-C61</f>
        <v>1032563.77</v>
      </c>
      <c r="E61" s="37" t="n">
        <v>21262963.77</v>
      </c>
      <c r="F61" s="37" t="n">
        <f aca="false">G61-E61</f>
        <v>1159707</v>
      </c>
      <c r="G61" s="37" t="n">
        <v>22422670.77</v>
      </c>
      <c r="H61" s="37" t="n">
        <f aca="false">I61-G61</f>
        <v>1140041.07</v>
      </c>
      <c r="I61" s="37" t="n">
        <v>23562711.84</v>
      </c>
      <c r="J61" s="37" t="n">
        <f aca="false">K61-I61</f>
        <v>792353.52</v>
      </c>
      <c r="K61" s="37" t="n">
        <v>24355065.36</v>
      </c>
    </row>
    <row r="62" s="33" customFormat="true" ht="34.3" hidden="false" customHeight="true" outlineLevel="0" collapsed="false">
      <c r="A62" s="30" t="s">
        <v>237</v>
      </c>
      <c r="B62" s="31" t="s">
        <v>238</v>
      </c>
      <c r="C62" s="32" t="n">
        <f aca="false">SUM(C63)</f>
        <v>173000</v>
      </c>
      <c r="D62" s="32" t="n">
        <f aca="false">E62-C62</f>
        <v>0</v>
      </c>
      <c r="E62" s="32" t="n">
        <f aca="false">SUM(E63)</f>
        <v>173000</v>
      </c>
      <c r="F62" s="32" t="n">
        <f aca="false">G62-E62</f>
        <v>0</v>
      </c>
      <c r="G62" s="32" t="n">
        <f aca="false">SUM(G63)</f>
        <v>173000</v>
      </c>
      <c r="H62" s="32" t="n">
        <f aca="false">I62-G62</f>
        <v>0</v>
      </c>
      <c r="I62" s="32" t="n">
        <f aca="false">SUM(I63)</f>
        <v>173000</v>
      </c>
      <c r="J62" s="32" t="n">
        <f aca="false">K62-I62</f>
        <v>0</v>
      </c>
      <c r="K62" s="32" t="n">
        <f aca="false">SUM(K63)</f>
        <v>173000</v>
      </c>
    </row>
    <row r="63" customFormat="false" ht="37.3" hidden="false" customHeight="true" outlineLevel="0" collapsed="false">
      <c r="A63" s="35" t="s">
        <v>239</v>
      </c>
      <c r="B63" s="36" t="s">
        <v>240</v>
      </c>
      <c r="C63" s="37" t="n">
        <v>173000</v>
      </c>
      <c r="D63" s="37" t="n">
        <f aca="false">E63-C63</f>
        <v>0</v>
      </c>
      <c r="E63" s="37" t="n">
        <v>173000</v>
      </c>
      <c r="F63" s="37" t="n">
        <f aca="false">G63-E63</f>
        <v>0</v>
      </c>
      <c r="G63" s="37" t="n">
        <v>173000</v>
      </c>
      <c r="H63" s="37" t="n">
        <f aca="false">I63-G63</f>
        <v>0</v>
      </c>
      <c r="I63" s="37" t="n">
        <v>173000</v>
      </c>
      <c r="J63" s="37" t="n">
        <f aca="false">K63-I63</f>
        <v>0</v>
      </c>
      <c r="K63" s="37" t="n">
        <v>173000</v>
      </c>
    </row>
    <row r="64" s="33" customFormat="true" ht="62.65" hidden="false" customHeight="true" outlineLevel="0" collapsed="false">
      <c r="A64" s="30" t="s">
        <v>241</v>
      </c>
      <c r="B64" s="31" t="s">
        <v>242</v>
      </c>
      <c r="C64" s="32" t="n">
        <f aca="false">SUM(C65:C66)</f>
        <v>133786100</v>
      </c>
      <c r="D64" s="32" t="n">
        <f aca="false">E64-C64</f>
        <v>9239353.24000001</v>
      </c>
      <c r="E64" s="32" t="n">
        <f aca="false">SUM(E65:E66)</f>
        <v>143025453.24</v>
      </c>
      <c r="F64" s="32" t="n">
        <f aca="false">G64-E64</f>
        <v>5221307.41</v>
      </c>
      <c r="G64" s="32" t="n">
        <f aca="false">SUM(G65:G66)</f>
        <v>148246760.65</v>
      </c>
      <c r="H64" s="32" t="n">
        <f aca="false">I64-G64</f>
        <v>26678324.92</v>
      </c>
      <c r="I64" s="32" t="n">
        <f aca="false">SUM(I65:I66)</f>
        <v>174925085.57</v>
      </c>
      <c r="J64" s="32" t="n">
        <f aca="false">K64-I64</f>
        <v>26949329.89</v>
      </c>
      <c r="K64" s="32" t="n">
        <f aca="false">SUM(K65:K66)</f>
        <v>201874415.46</v>
      </c>
    </row>
    <row r="65" customFormat="false" ht="46.25" hidden="false" customHeight="false" outlineLevel="0" collapsed="false">
      <c r="A65" s="35" t="s">
        <v>243</v>
      </c>
      <c r="B65" s="36" t="s">
        <v>244</v>
      </c>
      <c r="C65" s="37" t="n">
        <v>117907800</v>
      </c>
      <c r="D65" s="37" t="n">
        <f aca="false">E65-C65</f>
        <v>0</v>
      </c>
      <c r="E65" s="37" t="n">
        <v>117907800</v>
      </c>
      <c r="F65" s="37" t="n">
        <f aca="false">G65-E65</f>
        <v>0</v>
      </c>
      <c r="G65" s="37" t="n">
        <v>117907800</v>
      </c>
      <c r="H65" s="37" t="n">
        <f aca="false">I65-G65</f>
        <v>0</v>
      </c>
      <c r="I65" s="37" t="n">
        <v>117907800</v>
      </c>
      <c r="J65" s="37" t="n">
        <f aca="false">K65-I65</f>
        <v>0</v>
      </c>
      <c r="K65" s="37" t="n">
        <v>117907800</v>
      </c>
    </row>
    <row r="66" customFormat="false" ht="31.5" hidden="false" customHeight="true" outlineLevel="0" collapsed="false">
      <c r="A66" s="35" t="s">
        <v>245</v>
      </c>
      <c r="B66" s="36" t="s">
        <v>246</v>
      </c>
      <c r="C66" s="37" t="n">
        <v>15878300</v>
      </c>
      <c r="D66" s="37" t="n">
        <f aca="false">E66-C66</f>
        <v>9239353.24</v>
      </c>
      <c r="E66" s="37" t="n">
        <v>25117653.24</v>
      </c>
      <c r="F66" s="37" t="n">
        <f aca="false">G66-E66</f>
        <v>5221307.41</v>
      </c>
      <c r="G66" s="37" t="n">
        <v>30338960.65</v>
      </c>
      <c r="H66" s="37" t="n">
        <f aca="false">I66-G66</f>
        <v>26678324.92</v>
      </c>
      <c r="I66" s="37" t="n">
        <v>57017285.57</v>
      </c>
      <c r="J66" s="37" t="n">
        <f aca="false">K66-I66</f>
        <v>26949329.89</v>
      </c>
      <c r="K66" s="37" t="n">
        <v>83966615.46</v>
      </c>
    </row>
    <row r="67" s="33" customFormat="true" ht="26.25" hidden="false" customHeight="true" outlineLevel="0" collapsed="false">
      <c r="A67" s="30" t="s">
        <v>247</v>
      </c>
      <c r="B67" s="31"/>
      <c r="C67" s="32" t="n">
        <v>-56636600</v>
      </c>
      <c r="D67" s="32" t="n">
        <f aca="false">E67-C67</f>
        <v>-364539270.85</v>
      </c>
      <c r="E67" s="32" t="n">
        <v>-421175870.85</v>
      </c>
      <c r="F67" s="32" t="n">
        <f aca="false">G67-E67</f>
        <v>0</v>
      </c>
      <c r="G67" s="32" t="n">
        <v>-421175870.85</v>
      </c>
      <c r="H67" s="32" t="n">
        <f aca="false">I67-G67</f>
        <v>0</v>
      </c>
      <c r="I67" s="32" t="n">
        <v>-421175870.85</v>
      </c>
      <c r="J67" s="32" t="n">
        <f aca="false">K67-I67</f>
        <v>222829252.05</v>
      </c>
      <c r="K67" s="32" t="n">
        <v>-198346618.8</v>
      </c>
    </row>
    <row r="68" customFormat="false" ht="32.25" hidden="false" customHeight="true" outlineLevel="0" collapsed="false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1"/>
    </row>
    <row r="69" customFormat="false" ht="12.75" hidden="false" customHeight="false" outlineLevel="0" collapsed="false">
      <c r="C69" s="42"/>
      <c r="D69" s="42"/>
      <c r="E69" s="42"/>
      <c r="F69" s="42"/>
      <c r="G69" s="42"/>
      <c r="H69" s="42"/>
      <c r="I69" s="42"/>
      <c r="J69" s="42"/>
      <c r="K69" s="42"/>
    </row>
    <row r="72" s="43" customFormat="true" ht="12.75" hidden="false" customHeight="false" outlineLevel="0" collapsed="false">
      <c r="C72" s="44"/>
      <c r="D72" s="44"/>
      <c r="E72" s="44"/>
      <c r="F72" s="44"/>
      <c r="G72" s="44"/>
      <c r="H72" s="44"/>
      <c r="I72" s="44"/>
      <c r="J72" s="44"/>
      <c r="K72" s="44"/>
    </row>
    <row r="1048576" customFormat="false" ht="12.8" hidden="false" customHeight="false" outlineLevel="0" collapsed="false"/>
  </sheetData>
  <mergeCells count="12"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rintOptions headings="false" gridLines="false" gridLinesSet="true" horizontalCentered="false" verticalCentered="false"/>
  <pageMargins left="0.433333333333333" right="0.236111111111111" top="0.354166666666667" bottom="0.354166666666667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LibreOffice/7.0.0.3$Windows_x86 LibreOffice_project/8061b3e9204bef6b321a21033174034a5e2ea88e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1999-06-18T11:49:53Z</dcterms:created>
  <dc:creator>1</dc:creator>
  <dc:description/>
  <dc:language>ru-RU</dc:language>
  <cp:lastModifiedBy/>
  <cp:lastPrinted>2021-04-12T12:28:00Z</cp:lastPrinted>
  <dcterms:modified xsi:type="dcterms:W3CDTF">2021-04-19T16:15:25Z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